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\\verona\homes\misdocs\Escuela Internacional de Posgrado\reajuestes\"/>
    </mc:Choice>
  </mc:AlternateContent>
  <xr:revisionPtr revIDLastSave="0" documentId="13_ncr:1_{1D30E60F-B2DD-4E62-97AD-A3D644E88BA3}" xr6:coauthVersionLast="36" xr6:coauthVersionMax="36" xr10:uidLastSave="{00000000-0000-0000-0000-000000000000}"/>
  <workbookProtection workbookPassword="DD7F" lockStructure="1"/>
  <bookViews>
    <workbookView showSheetTabs="0" xWindow="0" yWindow="0" windowWidth="11760" windowHeight="9645" xr2:uid="{00000000-000D-0000-FFFF-FFFF00000000}"/>
  </bookViews>
  <sheets>
    <sheet name="Presupuesto" sheetId="1" r:id="rId1"/>
  </sheets>
  <definedNames>
    <definedName name="_xlnm._FilterDatabase" localSheetId="0" hidden="1">Presupuesto!$E$142:$E$154</definedName>
    <definedName name="AExtranjero">Presupuesto!$E$64</definedName>
    <definedName name="ANacional">Presupuesto!$E$63</definedName>
    <definedName name="AportOtros">Presupuesto!$C$34</definedName>
    <definedName name="AportUniv">Presupuesto!$C$33</definedName>
    <definedName name="_xlnm.Extract" localSheetId="0">Presupuesto!$D$129</definedName>
    <definedName name="_xlnm.Print_Area" localSheetId="0">Presupuesto!$A$1:$F$141</definedName>
    <definedName name="AtencionSocial">Presupuesto!$E$115</definedName>
    <definedName name="Avion">Presupuesto!$E$60</definedName>
    <definedName name="Becarios">Presupuesto!$E$100</definedName>
    <definedName name="Becas">Presupuesto!$E$30</definedName>
    <definedName name="Bibliografia">Presupuesto!$E$85</definedName>
    <definedName name="Coche">Presupuesto!$E$61</definedName>
    <definedName name="Conferencia">Presupuesto!$E$114</definedName>
    <definedName name="Coordinacion">Presupuesto!$E$53</definedName>
    <definedName name="DesplazaPracticas">Presupuesto!$E$108</definedName>
    <definedName name="Direccion">Presupuesto!$E$52</definedName>
    <definedName name="Especial">Presupuesto!$E$92</definedName>
    <definedName name="Estandar">Presupuesto!$E$91</definedName>
    <definedName name="Evaluacion">Presupuesto!$E$117</definedName>
    <definedName name="hConferencias">Presupuesto!$C$43</definedName>
    <definedName name="hOtros">Presupuesto!$C$46</definedName>
    <definedName name="hPracticas">Presupuesto!$C$41</definedName>
    <definedName name="hProyectos">Presupuesto!$C$45</definedName>
    <definedName name="hSeminarios">Presupuesto!$C$42</definedName>
    <definedName name="hTeoria">Presupuesto!$C$40</definedName>
    <definedName name="hTutorias">Presupuesto!$C$44</definedName>
    <definedName name="Imprevistos">Presupuesto!$E$121</definedName>
    <definedName name="Inventariable1">Presupuesto!$B$75</definedName>
    <definedName name="Inventariable2">Presupuesto!$B$76</definedName>
    <definedName name="Inventariable3">Presupuesto!$B$77</definedName>
    <definedName name="Laboratorio">Presupuesto!$E$83</definedName>
    <definedName name="Matricula">Presupuesto!#REF!</definedName>
    <definedName name="MExtranjero">Presupuesto!$E$67</definedName>
    <definedName name="MNacional">Presupuesto!$E$66</definedName>
    <definedName name="nAlumnos">Presupuesto!$D$8</definedName>
    <definedName name="nAlumnosPracticas">Presupuesto!$D$107</definedName>
    <definedName name="ODesplazamiento">Presupuesto!$B$68</definedName>
    <definedName name="ODocencia">Presupuesto!$B$46</definedName>
    <definedName name="Oficina">Presupuesto!$E$82</definedName>
    <definedName name="OFungible">Presupuesto!$B$86</definedName>
    <definedName name="OPersonal">Presupuesto!$E$101</definedName>
    <definedName name="OPublicidad">Presupuesto!$B$94</definedName>
    <definedName name="OtrosOtros">Presupuesto!$B$118</definedName>
    <definedName name="pAportOtros">Presupuesto!$D$34</definedName>
    <definedName name="pAportUniv">Presupuesto!$D$33</definedName>
    <definedName name="Pas">Presupuesto!$E$99</definedName>
    <definedName name="pConferencias">Presupuesto!$D$43</definedName>
    <definedName name="pInventariable1">Presupuesto!$E$75</definedName>
    <definedName name="pInventariable2">Presupuesto!$E$76</definedName>
    <definedName name="pInventariable3">Presupuesto!$E$77</definedName>
    <definedName name="pODesplazamiento">Presupuesto!$E$68</definedName>
    <definedName name="pOFungible">Presupuesto!$E$86</definedName>
    <definedName name="pOPublicidad">Presupuesto!$E$94</definedName>
    <definedName name="PorBecas">Presupuesto!$D$30</definedName>
    <definedName name="pOtros">Presupuesto!$D$46</definedName>
    <definedName name="pOtrosOtros">Presupuesto!$E$118</definedName>
    <definedName name="pPracticas">Presupuesto!$D$41</definedName>
    <definedName name="pProyectos">Presupuesto!$D$45</definedName>
    <definedName name="Prensa">Presupuesto!$E$93</definedName>
    <definedName name="pSeminarios">Presupuesto!$D$42</definedName>
    <definedName name="pSubvencion1">Presupuesto!#REF!</definedName>
    <definedName name="pSubvencion2">Presupuesto!#REF!</definedName>
    <definedName name="pSubvencion3">Presupuesto!#REF!</definedName>
    <definedName name="pSubvencion4">Presupuesto!#REF!</definedName>
    <definedName name="pTeoria">Presupuesto!$D$40</definedName>
    <definedName name="pTutorias">Presupuesto!$D$44</definedName>
    <definedName name="Reprografia">Presupuesto!$E$84</definedName>
    <definedName name="Seguro">Presupuesto!$E$122</definedName>
    <definedName name="Subvencion1">Presupuesto!#REF!</definedName>
    <definedName name="Subvencion2">Presupuesto!#REF!</definedName>
    <definedName name="Subvencion3">Presupuesto!#REF!</definedName>
    <definedName name="Subvencion4">Presupuesto!#REF!</definedName>
    <definedName name="TCompensacion">Presupuesto!$E$36</definedName>
    <definedName name="TDesplazamiento">Presupuesto!$E$69</definedName>
    <definedName name="TDireccion">Presupuesto!$E$54</definedName>
    <definedName name="TDocencia">Presupuesto!$E$47</definedName>
    <definedName name="TFungible">Presupuesto!$E$87</definedName>
    <definedName name="TGastos">Presupuesto!$D$124</definedName>
    <definedName name="TIngresos">Presupuesto!#REF!</definedName>
    <definedName name="TInventariable">Presupuesto!$E$78</definedName>
    <definedName name="Titulos">Presupuesto!$D$35</definedName>
    <definedName name="TMatricula">Presupuesto!#REF!</definedName>
    <definedName name="TotalIngresos">Presupuesto!$D$26</definedName>
    <definedName name="TOtros">Presupuesto!$E$119</definedName>
    <definedName name="TPersonal">Presupuesto!$E$102</definedName>
    <definedName name="TPracticas">Presupuesto!$E$109</definedName>
    <definedName name="TPresupuesto">Presupuesto!#REF!</definedName>
    <definedName name="TPublicidad">Presupuesto!$E$95</definedName>
    <definedName name="Traduccion">Presupuesto!$E$116</definedName>
    <definedName name="TSubvencion">Presupuesto!#REF!</definedName>
  </definedNames>
  <calcPr calcId="191029"/>
</workbook>
</file>

<file path=xl/calcChain.xml><?xml version="1.0" encoding="utf-8"?>
<calcChain xmlns="http://schemas.openxmlformats.org/spreadsheetml/2006/main">
  <c r="E43" i="1" l="1"/>
  <c r="E41" i="1" l="1"/>
  <c r="E42" i="1"/>
  <c r="E44" i="1"/>
  <c r="E45" i="1"/>
  <c r="E40" i="1"/>
  <c r="C14" i="1" l="1"/>
  <c r="B9" i="1"/>
  <c r="E17" i="1"/>
  <c r="E23" i="1"/>
  <c r="D26" i="1" s="1"/>
  <c r="E30" i="1"/>
  <c r="B48" i="1"/>
  <c r="C129" i="1"/>
  <c r="E95" i="1"/>
  <c r="D122" i="1"/>
  <c r="E122" i="1"/>
  <c r="E54" i="1"/>
  <c r="E46" i="1"/>
  <c r="E69" i="1"/>
  <c r="E78" i="1"/>
  <c r="E87" i="1"/>
  <c r="E102" i="1"/>
  <c r="E107" i="1"/>
  <c r="E109" i="1"/>
  <c r="E117" i="1"/>
  <c r="E119" i="1"/>
  <c r="E47" i="1" l="1"/>
  <c r="E55" i="1" s="1"/>
  <c r="D33" i="1"/>
  <c r="D34" i="1"/>
  <c r="E33" i="1" l="1"/>
  <c r="E36" i="1"/>
  <c r="D124" i="1" s="1"/>
  <c r="D127" i="1" s="1"/>
  <c r="E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Marcelino J. Cabrera Cuevas</author>
    <author>Univerisidad de Granada</author>
  </authors>
  <commentList>
    <comment ref="D40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Importe máximo: </t>
        </r>
        <r>
          <rPr>
            <b/>
            <sz val="9"/>
            <color indexed="81"/>
            <rFont val="Tahoma"/>
            <family val="2"/>
          </rPr>
          <t>120,20 €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1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Importe máximo: </t>
        </r>
        <r>
          <rPr>
            <b/>
            <sz val="9"/>
            <color indexed="81"/>
            <rFont val="Tahoma"/>
            <family val="2"/>
          </rPr>
          <t>120,20 €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Importe máximo: </t>
        </r>
        <r>
          <rPr>
            <b/>
            <sz val="9"/>
            <color indexed="81"/>
            <rFont val="Tahoma"/>
            <family val="2"/>
          </rPr>
          <t>120,20 €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3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Importe máximo: </t>
        </r>
        <r>
          <rPr>
            <b/>
            <sz val="9"/>
            <color indexed="81"/>
            <rFont val="Tahoma"/>
            <family val="2"/>
          </rPr>
          <t>300,00 €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4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Importe máximo: </t>
        </r>
        <r>
          <rPr>
            <b/>
            <sz val="9"/>
            <color indexed="81"/>
            <rFont val="Tahoma"/>
            <family val="2"/>
          </rPr>
          <t>120,20 €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Importe máximo: </t>
        </r>
        <r>
          <rPr>
            <b/>
            <sz val="9"/>
            <color indexed="81"/>
            <rFont val="Tahoma"/>
            <family val="2"/>
          </rPr>
          <t>120,20</t>
        </r>
        <r>
          <rPr>
            <sz val="8"/>
            <color indexed="81"/>
            <rFont val="Tahoma"/>
            <family val="2"/>
          </rPr>
          <t xml:space="preserve"> €
</t>
        </r>
      </text>
    </comment>
    <comment ref="B5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CFC:</t>
        </r>
        <r>
          <rPr>
            <sz val="8"/>
            <color indexed="81"/>
            <rFont val="Tahoma"/>
            <family val="2"/>
          </rPr>
          <t xml:space="preserve"> El importe no debe superar el 15% de la docencia del curso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4" authorId="1" shapeId="0" xr:uid="{00000000-0006-0000-0000-000008000000}">
      <text>
        <r>
          <rPr>
            <sz val="9"/>
            <color indexed="81"/>
            <rFont val="Tahoma"/>
            <family val="2"/>
          </rPr>
          <t>Máximo 2 conferencias por edición y 300 euros por conferencia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5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CFC:</t>
        </r>
        <r>
          <rPr>
            <sz val="8"/>
            <color indexed="81"/>
            <rFont val="Tahoma"/>
            <family val="2"/>
          </rPr>
          <t xml:space="preserve"> Importe máximo 5% del importe de la docencia del curso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CFC: </t>
        </r>
        <r>
          <rPr>
            <sz val="8"/>
            <color indexed="81"/>
            <rFont val="Tahoma"/>
            <family val="2"/>
          </rPr>
          <t xml:space="preserve">Importe máximo 5% del importe de la docencia del curso
</t>
        </r>
      </text>
    </comment>
  </commentList>
</comments>
</file>

<file path=xl/sharedStrings.xml><?xml version="1.0" encoding="utf-8"?>
<sst xmlns="http://schemas.openxmlformats.org/spreadsheetml/2006/main" count="102" uniqueCount="92">
  <si>
    <t>     </t>
  </si>
  <si>
    <t>Total Docencia</t>
  </si>
  <si>
    <t>Total Dirección / Coordinación</t>
  </si>
  <si>
    <t>Medios de Transporte:</t>
  </si>
  <si>
    <t>Total Desplazamientos</t>
  </si>
  <si>
    <t>Total Inventariable</t>
  </si>
  <si>
    <t>Total Fungible</t>
  </si>
  <si>
    <t>Total Publicidad</t>
  </si>
  <si>
    <t>Total Personal</t>
  </si>
  <si>
    <t>Total Prácticas de Alumnos</t>
  </si>
  <si>
    <t>Total Otros gastos</t>
  </si>
  <si>
    <t>Total Gastos</t>
  </si>
  <si>
    <t xml:space="preserve">      </t>
  </si>
  <si>
    <t xml:space="preserve">                                                                                                                 </t>
  </si>
  <si>
    <t>Total Subvenciones</t>
  </si>
  <si>
    <t>Total Precios Públicos</t>
  </si>
  <si>
    <t>Total Ingresos</t>
  </si>
  <si>
    <t>Nº de Alumnos del curso</t>
  </si>
  <si>
    <t>Importe</t>
  </si>
  <si>
    <t>Horas</t>
  </si>
  <si>
    <t>Nº Alumnos</t>
  </si>
  <si>
    <t>Actividades de inauguración y/o clausura</t>
  </si>
  <si>
    <t xml:space="preserve">Seguro de alumnos </t>
  </si>
  <si>
    <t>Universidad de Granada</t>
  </si>
  <si>
    <t>Otras Instituciones</t>
  </si>
  <si>
    <t>Importe por alumno</t>
  </si>
  <si>
    <t>Manutención (**)</t>
  </si>
  <si>
    <t>Alojamiento (**)</t>
  </si>
  <si>
    <t>GASTOS</t>
  </si>
  <si>
    <t>INGRESOS</t>
  </si>
  <si>
    <t>Otros:      </t>
  </si>
  <si>
    <t>(*) Describa los viajes previstos en un documento adjunto a este presupuesto</t>
  </si>
  <si>
    <t xml:space="preserve">                                                                                     (Firma)</t>
  </si>
  <si>
    <t>Código del curso</t>
  </si>
  <si>
    <t>Total Compensación</t>
  </si>
  <si>
    <t>(*) Consultar con la Escuela Internacional de Posgrado</t>
  </si>
  <si>
    <t>Otros*:      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</si>
  <si>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</si>
  <si>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</si>
  <si>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</si>
  <si>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</si>
  <si>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</si>
  <si>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</si>
  <si>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</si>
  <si>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</si>
  <si>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</si>
  <si>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</si>
  <si>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</si>
  <si>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ENERO</t>
  </si>
  <si>
    <t>Otros (especificar):</t>
  </si>
  <si>
    <t>BECAS</t>
  </si>
  <si>
    <t>(**) Consultar https://unidadeconomica.ugr.es/pages/gestion_economico_financiera/archivos/circulares</t>
  </si>
  <si>
    <t xml:space="preserve">                                                      Granada a ,   </t>
  </si>
  <si>
    <t>. . . . . . . . . . . . . . . . . . . .</t>
  </si>
  <si>
    <t xml:space="preserve">Clases Teóricas . . . . . . . . . . . . . . . . . . . . . . . . . . . . . . . . . . . . . </t>
  </si>
  <si>
    <t xml:space="preserve">Clases Prácticas . . . . . . . . . . . . . . . . . . . . . . . . . . . . . . . . . . . . </t>
  </si>
  <si>
    <t>Seminarios . . . . . . . . . . . . . . . . . . . . . . . . . . . . . . . . . . . . . . . .</t>
  </si>
  <si>
    <t>Conferencias . . . . . . . . . . . . . . . . . . . . . . . . . . . . . . . . . . . . . .</t>
  </si>
  <si>
    <t>Tutorías . . . . . . . . . . . . . . . . . . . . . . . . . . . . . . . . . . . . . . . . . .</t>
  </si>
  <si>
    <t>Proyectos . . . . . . . . . . . . . . . . . . . . . . . . . . . . . . . . . . . . . . . . .</t>
  </si>
  <si>
    <t>Avión / Tren / Autobús / Barco . . . . . . . . . . . . . . . . . . . . . . . . . . . . . . . . . . . . . . . . . . . . . . .</t>
  </si>
  <si>
    <t>Vehículo propio (0,19 € / Km.)  . . . . . . . . . . . . . . . . . . . . . . . . . . . . . . . . . . . . . . . . . . . . . . .</t>
  </si>
  <si>
    <t>Nacional . . . . . . . . . . . . . . . . . . . . . . . . . . . . . . . . . . . . . . . . . . . . . . . . . . . . . . . . . . . . . . . . .</t>
  </si>
  <si>
    <t>Internacional . . . . . . . . . . . . . . . . . . . . . . . . . . . . . . . . . . . . . . . . . . . . . . . . . . . . . . . . . . . . . .</t>
  </si>
  <si>
    <t xml:space="preserve"> . . . . . . . . . . . . . . . . . . . . .</t>
  </si>
  <si>
    <t>. . . . . . . . . . . . . . . . . . . . . .</t>
  </si>
  <si>
    <t>Dirección . . . . . . . . . . . . . . . . . . . . . . . . . . . . . . . . . . . . . . . . . . . . . . . . . . . . . . . . . . . . . . . . .</t>
  </si>
  <si>
    <t>Coordinación . . . . . . . . . . . . . . . . . . . . . . . . . . . . . . . . . . . . . . . . . . . . . . . . . .  . . . . . . . . . . .</t>
  </si>
  <si>
    <t>Material de oficina . . . . . . . . . . . . . . . . . . . . . . . . . . . . . . . . . . . . . . . . . . . . . . . . . . . . . . . . .</t>
  </si>
  <si>
    <t>Material de laboratorio . . . . . . . . . . . . . . . . . . . . . . . . . . . . . . . . . . . . . . . . . . . . . . . . . . . . . .</t>
  </si>
  <si>
    <t>Reprografía . . . . . . . . . . . . . . . . . . . . . . . . . . . . . . . . . . . . . . . . . . . . . . . . . . . . . . . . . . . . . . .</t>
  </si>
  <si>
    <t>Bibliografía . . . . . . . . . . . . . . . . . . . . . . . . . . . . . . . . . . . . . . . . . . . . . . . . . . . . . . . . . . . . . . .</t>
  </si>
  <si>
    <t xml:space="preserve"> . . . . . . . . . . . </t>
  </si>
  <si>
    <t>Publicidad estándar . . . . . . . . . . . . . . . . . . . . . . . . . . . . . . . . . . . . . . . . . . . . . . . . . . . . . . . . .</t>
  </si>
  <si>
    <t xml:space="preserve">Material impreso (Cuadernillos, Poster especiales). . . . . . . . . . . . . . . . . . . . . . . . . . . . . . . . </t>
  </si>
  <si>
    <t>Prensa . . . . . . . . . . . . . . . . . . . . . . . . . . . . . . . . . . . . . . . . . . . . . . . . . . . . . . . . . . . . . . . . . . .</t>
  </si>
  <si>
    <t>Otros:  . . . . . . . . . . . . . . . . . . . . . . . . . . . . . . . . . . . . . . . . . . . . . . . . . . . . . . . . . . . . . . . . . . .    </t>
  </si>
  <si>
    <t>PAS Universidad: Compensación Económica . . . . . . . . . . . . . . . . . . . . . . . . . . . . . . . . . . . .</t>
  </si>
  <si>
    <t>Becarios* . . . . . . . . . . . . . . . . . . . . . . . . . . . . . . . . . . . . . . . . . . . . . . . . . . . . . . . . . . . . . . . . . .</t>
  </si>
  <si>
    <t xml:space="preserve">. . . . . . . . . . . . . . . . . . . . . </t>
  </si>
  <si>
    <t>Gastos de Administración (18 €)   . . . . . . . . . . . . . . . . . . . . . . . . . . . . . . . . .</t>
  </si>
  <si>
    <t>Desplazamientos:   . . . . . . . . . . . . . . . . . . . . . . . . . . . . . . . . . . . . . . . . . . . . . . . . .. . . . . . . . .      </t>
  </si>
  <si>
    <t>Conferencia . . . . . . . . . . . . . . . . . . . . .  . . . . . . . . . . . .</t>
  </si>
  <si>
    <t>Atención social . . . . . . . . . . . . . . . . . . . . . . . . . . . . . . .</t>
  </si>
  <si>
    <t>Traducción simultánea o sucesiva:   . . . . . . . .. . . . . . . . . . . . . .</t>
  </si>
  <si>
    <t>. . . . . . . . . . . . . . . . . . .. . . .</t>
  </si>
  <si>
    <t>Evaluación  . . . . . . . . . . . . . . . . . . . . . . . . . . . . . . . . . . . . . . . . .</t>
  </si>
  <si>
    <t>Imprevistos . . . . . . . . . . . . . . . . . . . . . . . . . . . . . . .  .. . . . . . . .</t>
  </si>
  <si>
    <t xml:space="preserve">         Resultado Final . . .   . . .   . . .   . . .   . . .   . . . </t>
  </si>
  <si>
    <t xml:space="preserve">Nombre del curso </t>
  </si>
  <si>
    <t>Otros: kkkkkkkkkkkkkkkkkkkkkkkkkkkkkkkkkkkkkkkkkkkkkkkkkkkkkkkkkkkkkkkkkkkkkkkkkkkkk</t>
  </si>
  <si>
    <t>Otros:*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</si>
</sst>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[$-C0A]d\ &quot;de&quot;\ mmmm\ &quot;de&quot;\ yyyy;@"/>
  </numFmts>
  <fonts count="40" x14ac:knownFonts="1"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8"/>
      <color rgb="FF000000"/>
      <name val="Tahoma"/>
      <family val="2"/>
    </font>
    <font>
      <sz val="10"/>
      <color indexed="10"/>
      <name val="Palatino Linotype"/>
      <family val="1"/>
    </font>
    <font>
      <sz val="18"/>
      <name val="Palatino Linotype"/>
      <family val="1"/>
    </font>
    <font>
      <b/>
      <sz val="18"/>
      <color indexed="18"/>
      <name val="Palatino Linotype"/>
      <family val="1"/>
    </font>
    <font>
      <b/>
      <sz val="10"/>
      <color indexed="12"/>
      <name val="Palatino Linotype"/>
      <family val="1"/>
    </font>
    <font>
      <sz val="10"/>
      <name val="Palatino Linotype"/>
      <family val="1"/>
    </font>
    <font>
      <sz val="10"/>
      <color indexed="9"/>
      <name val="Palatino Linotype"/>
      <family val="1"/>
    </font>
    <font>
      <sz val="16"/>
      <color indexed="9"/>
      <name val="Palatino Linotype"/>
      <family val="1"/>
    </font>
    <font>
      <b/>
      <sz val="10"/>
      <name val="Palatino Linotype"/>
      <family val="1"/>
    </font>
    <font>
      <sz val="8"/>
      <color indexed="9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b/>
      <sz val="16"/>
      <name val="Palatino Linotype"/>
      <family val="1"/>
    </font>
    <font>
      <b/>
      <sz val="12"/>
      <name val="Palatino Linotype"/>
      <family val="1"/>
    </font>
    <font>
      <sz val="9"/>
      <color indexed="9"/>
      <name val="Palatino Linotype"/>
      <family val="1"/>
    </font>
    <font>
      <sz val="9"/>
      <name val="Palatino Linotype"/>
      <family val="1"/>
    </font>
    <font>
      <sz val="14"/>
      <color indexed="9"/>
      <name val="Palatino Linotype"/>
      <family val="1"/>
    </font>
    <font>
      <b/>
      <sz val="14"/>
      <name val="Palatino Linotype"/>
      <family val="1"/>
    </font>
    <font>
      <sz val="16"/>
      <name val="Palatino Linotype"/>
      <family val="1"/>
    </font>
    <font>
      <b/>
      <sz val="12"/>
      <color indexed="12"/>
      <name val="Palatino Linotype"/>
      <family val="1"/>
    </font>
    <font>
      <b/>
      <sz val="14"/>
      <color indexed="12"/>
      <name val="Palatino Linotype"/>
      <family val="1"/>
    </font>
    <font>
      <sz val="9"/>
      <color rgb="FF002060"/>
      <name val="Palatino Linotype"/>
      <family val="1"/>
    </font>
    <font>
      <b/>
      <sz val="9"/>
      <color rgb="FF002060"/>
      <name val="Palatino Linotype"/>
      <family val="1"/>
    </font>
    <font>
      <sz val="8"/>
      <color rgb="FF002060"/>
      <name val="Palatino Linotype"/>
      <family val="1"/>
    </font>
    <font>
      <sz val="11"/>
      <name val="Palatino Linotype"/>
      <family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165" fontId="2" fillId="2" borderId="0" xfId="2" applyNumberFormat="1" applyFont="1" applyFill="1"/>
    <xf numFmtId="0" fontId="8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164" fontId="9" fillId="2" borderId="0" xfId="0" applyNumberFormat="1" applyFont="1" applyFill="1"/>
    <xf numFmtId="164" fontId="7" fillId="2" borderId="0" xfId="0" applyNumberFormat="1" applyFont="1" applyFill="1"/>
    <xf numFmtId="0" fontId="0" fillId="2" borderId="0" xfId="0" applyFill="1"/>
    <xf numFmtId="0" fontId="0" fillId="2" borderId="0" xfId="0" applyFill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 applyAlignment="1">
      <alignment vertical="center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7" fillId="3" borderId="0" xfId="0" applyFont="1" applyFill="1"/>
    <xf numFmtId="0" fontId="8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164" fontId="9" fillId="2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164" fontId="2" fillId="2" borderId="0" xfId="0" applyNumberFormat="1" applyFont="1" applyFill="1" applyProtection="1">
      <protection hidden="1"/>
    </xf>
    <xf numFmtId="164" fontId="7" fillId="2" borderId="0" xfId="0" applyNumberFormat="1" applyFont="1" applyFill="1" applyProtection="1">
      <protection hidden="1"/>
    </xf>
    <xf numFmtId="0" fontId="7" fillId="2" borderId="0" xfId="0" applyFont="1" applyFill="1" applyProtection="1">
      <protection hidden="1"/>
    </xf>
    <xf numFmtId="0" fontId="7" fillId="3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Alignment="1" applyProtection="1">
      <alignment vertical="center"/>
      <protection hidden="1"/>
    </xf>
    <xf numFmtId="164" fontId="13" fillId="2" borderId="0" xfId="0" applyNumberFormat="1" applyFont="1" applyFill="1" applyProtection="1">
      <protection hidden="1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/>
    </xf>
    <xf numFmtId="0" fontId="20" fillId="0" borderId="0" xfId="0" applyFont="1" applyFill="1"/>
    <xf numFmtId="0" fontId="19" fillId="0" borderId="0" xfId="0" applyFont="1" applyFill="1" applyProtection="1"/>
    <xf numFmtId="0" fontId="20" fillId="0" borderId="0" xfId="0" applyFont="1" applyFill="1" applyProtection="1"/>
    <xf numFmtId="0" fontId="21" fillId="0" borderId="0" xfId="0" applyFont="1" applyFill="1" applyAlignment="1">
      <alignment vertical="center"/>
    </xf>
    <xf numFmtId="0" fontId="19" fillId="0" borderId="0" xfId="0" applyFont="1" applyFill="1"/>
    <xf numFmtId="164" fontId="22" fillId="0" borderId="0" xfId="0" applyNumberFormat="1" applyFont="1" applyFill="1" applyProtection="1"/>
    <xf numFmtId="0" fontId="19" fillId="0" borderId="0" xfId="0" applyFont="1" applyFill="1" applyBorder="1" applyAlignment="1" applyProtection="1">
      <alignment horizontal="justify"/>
    </xf>
    <xf numFmtId="0" fontId="19" fillId="0" borderId="0" xfId="0" applyFont="1" applyFill="1" applyBorder="1" applyProtection="1"/>
    <xf numFmtId="164" fontId="18" fillId="0" borderId="0" xfId="0" applyNumberFormat="1" applyFont="1" applyFill="1" applyBorder="1" applyProtection="1"/>
    <xf numFmtId="0" fontId="23" fillId="0" borderId="0" xfId="0" applyFont="1" applyFill="1"/>
    <xf numFmtId="0" fontId="24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Protection="1"/>
    <xf numFmtId="0" fontId="19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Protection="1"/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/>
    <xf numFmtId="0" fontId="19" fillId="0" borderId="0" xfId="0" applyFont="1" applyFill="1" applyBorder="1" applyProtection="1">
      <protection hidden="1"/>
    </xf>
    <xf numFmtId="0" fontId="21" fillId="0" borderId="0" xfId="0" applyFont="1" applyFill="1"/>
    <xf numFmtId="0" fontId="15" fillId="0" borderId="0" xfId="0" applyFont="1" applyFill="1"/>
    <xf numFmtId="0" fontId="27" fillId="0" borderId="0" xfId="0" applyFont="1" applyFill="1" applyBorder="1" applyAlignment="1" applyProtection="1">
      <alignment horizontal="justify"/>
    </xf>
    <xf numFmtId="0" fontId="15" fillId="0" borderId="0" xfId="0" applyFont="1" applyFill="1" applyBorder="1" applyProtection="1"/>
    <xf numFmtId="0" fontId="22" fillId="0" borderId="0" xfId="0" applyFont="1" applyFill="1" applyBorder="1" applyAlignment="1">
      <alignment vertical="top" wrapText="1"/>
    </xf>
    <xf numFmtId="164" fontId="22" fillId="0" borderId="0" xfId="0" applyNumberFormat="1" applyFont="1" applyFill="1" applyBorder="1" applyProtection="1"/>
    <xf numFmtId="0" fontId="20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justify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justify"/>
    </xf>
    <xf numFmtId="0" fontId="25" fillId="0" borderId="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top" wrapText="1" indent="4"/>
    </xf>
    <xf numFmtId="0" fontId="22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/>
    <xf numFmtId="0" fontId="29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Protection="1"/>
    <xf numFmtId="0" fontId="28" fillId="0" borderId="0" xfId="0" applyFont="1" applyFill="1"/>
    <xf numFmtId="0" fontId="29" fillId="0" borderId="0" xfId="0" applyFont="1" applyFill="1" applyProtection="1"/>
    <xf numFmtId="0" fontId="22" fillId="0" borderId="0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justify"/>
    </xf>
    <xf numFmtId="0" fontId="30" fillId="0" borderId="0" xfId="0" applyFont="1" applyFill="1" applyProtection="1"/>
    <xf numFmtId="0" fontId="30" fillId="0" borderId="0" xfId="0" applyFont="1" applyFill="1"/>
    <xf numFmtId="0" fontId="32" fillId="3" borderId="0" xfId="0" applyFont="1" applyFill="1"/>
    <xf numFmtId="0" fontId="32" fillId="3" borderId="0" xfId="0" applyFont="1" applyFill="1" applyProtection="1"/>
    <xf numFmtId="0" fontId="18" fillId="0" borderId="1" xfId="0" applyFont="1" applyFill="1" applyBorder="1" applyAlignment="1">
      <alignment horizontal="justify"/>
    </xf>
    <xf numFmtId="0" fontId="31" fillId="0" borderId="2" xfId="0" applyFont="1" applyFill="1" applyBorder="1" applyAlignment="1" applyProtection="1">
      <alignment vertical="top" wrapText="1"/>
    </xf>
    <xf numFmtId="0" fontId="31" fillId="0" borderId="3" xfId="0" applyFont="1" applyFill="1" applyBorder="1" applyAlignment="1" applyProtection="1">
      <alignment vertical="top" wrapText="1"/>
    </xf>
    <xf numFmtId="0" fontId="18" fillId="0" borderId="5" xfId="0" applyFont="1" applyFill="1" applyBorder="1" applyAlignment="1">
      <alignment horizontal="justify" vertical="center"/>
    </xf>
    <xf numFmtId="0" fontId="19" fillId="4" borderId="1" xfId="1" applyNumberFormat="1" applyFont="1" applyFill="1" applyBorder="1" applyAlignment="1" applyProtection="1">
      <alignment horizontal="center"/>
      <protection locked="0"/>
    </xf>
    <xf numFmtId="0" fontId="22" fillId="4" borderId="1" xfId="0" applyFont="1" applyFill="1" applyBorder="1" applyProtection="1">
      <protection locked="0"/>
    </xf>
    <xf numFmtId="44" fontId="22" fillId="4" borderId="1" xfId="1" applyFont="1" applyFill="1" applyBorder="1" applyProtection="1">
      <protection locked="0"/>
    </xf>
    <xf numFmtId="9" fontId="19" fillId="0" borderId="1" xfId="0" applyNumberFormat="1" applyFont="1" applyFill="1" applyBorder="1" applyAlignment="1" applyProtection="1">
      <alignment horizontal="right" wrapText="1"/>
      <protection locked="0"/>
    </xf>
    <xf numFmtId="9" fontId="19" fillId="0" borderId="5" xfId="0" applyNumberFormat="1" applyFont="1" applyFill="1" applyBorder="1" applyAlignment="1" applyProtection="1">
      <alignment horizontal="right" vertical="top" wrapText="1"/>
      <protection locked="0"/>
    </xf>
    <xf numFmtId="9" fontId="19" fillId="0" borderId="6" xfId="0" applyNumberFormat="1" applyFont="1" applyFill="1" applyBorder="1" applyAlignment="1" applyProtection="1">
      <alignment horizontal="right" vertical="top" wrapText="1"/>
      <protection locked="0"/>
    </xf>
    <xf numFmtId="0" fontId="19" fillId="0" borderId="1" xfId="0" applyFont="1" applyFill="1" applyBorder="1" applyAlignment="1" applyProtection="1">
      <alignment horizontal="justify" vertical="top" wrapText="1"/>
      <protection locked="0"/>
    </xf>
    <xf numFmtId="164" fontId="19" fillId="0" borderId="1" xfId="0" applyNumberFormat="1" applyFont="1" applyFill="1" applyBorder="1" applyAlignment="1" applyProtection="1">
      <alignment horizontal="left" wrapText="1"/>
      <protection locked="0"/>
    </xf>
    <xf numFmtId="1" fontId="19" fillId="0" borderId="1" xfId="0" applyNumberFormat="1" applyFont="1" applyFill="1" applyBorder="1" applyProtection="1">
      <protection locked="0"/>
    </xf>
    <xf numFmtId="164" fontId="19" fillId="4" borderId="1" xfId="0" applyNumberFormat="1" applyFont="1" applyFill="1" applyBorder="1" applyProtection="1">
      <protection locked="0"/>
    </xf>
    <xf numFmtId="164" fontId="19" fillId="0" borderId="1" xfId="0" applyNumberFormat="1" applyFont="1" applyFill="1" applyBorder="1" applyProtection="1">
      <protection locked="0"/>
    </xf>
    <xf numFmtId="164" fontId="19" fillId="0" borderId="1" xfId="0" applyNumberFormat="1" applyFont="1" applyFill="1" applyBorder="1" applyAlignment="1" applyProtection="1">
      <alignment wrapText="1"/>
      <protection locked="0"/>
    </xf>
    <xf numFmtId="164" fontId="19" fillId="0" borderId="1" xfId="0" applyNumberFormat="1" applyFont="1" applyFill="1" applyBorder="1" applyProtection="1">
      <protection locked="0" hidden="1"/>
    </xf>
    <xf numFmtId="0" fontId="18" fillId="0" borderId="0" xfId="0" applyFont="1" applyFill="1" applyAlignment="1">
      <alignment horizontal="right"/>
    </xf>
    <xf numFmtId="44" fontId="19" fillId="0" borderId="0" xfId="1" applyFont="1" applyFill="1" applyBorder="1" applyProtection="1"/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37" fillId="0" borderId="0" xfId="0" applyFont="1" applyFill="1" applyBorder="1"/>
    <xf numFmtId="0" fontId="36" fillId="0" borderId="0" xfId="0" applyFont="1" applyFill="1" applyBorder="1" applyAlignment="1" applyProtection="1">
      <alignment horizontal="right"/>
    </xf>
    <xf numFmtId="49" fontId="19" fillId="4" borderId="1" xfId="0" applyNumberFormat="1" applyFont="1" applyFill="1" applyBorder="1" applyAlignment="1" applyProtection="1">
      <alignment horizontal="left" wrapText="1"/>
      <protection locked="0"/>
    </xf>
    <xf numFmtId="44" fontId="19" fillId="0" borderId="1" xfId="1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49" fontId="19" fillId="0" borderId="1" xfId="0" applyNumberFormat="1" applyFont="1" applyFill="1" applyBorder="1" applyAlignment="1" applyProtection="1">
      <alignment horizontal="left" wrapText="1"/>
      <protection locked="0"/>
    </xf>
    <xf numFmtId="49" fontId="19" fillId="4" borderId="3" xfId="0" applyNumberFormat="1" applyFont="1" applyFill="1" applyBorder="1" applyAlignment="1" applyProtection="1">
      <alignment horizontal="center" wrapText="1"/>
    </xf>
    <xf numFmtId="44" fontId="38" fillId="4" borderId="2" xfId="1" applyFont="1" applyFill="1" applyBorder="1" applyAlignment="1" applyProtection="1">
      <alignment vertical="distributed"/>
    </xf>
    <xf numFmtId="44" fontId="38" fillId="4" borderId="3" xfId="1" applyFont="1" applyFill="1" applyBorder="1" applyAlignment="1" applyProtection="1">
      <alignment vertical="distributed"/>
    </xf>
    <xf numFmtId="44" fontId="38" fillId="4" borderId="12" xfId="1" applyFont="1" applyFill="1" applyBorder="1" applyAlignment="1" applyProtection="1">
      <alignment vertical="distributed"/>
    </xf>
    <xf numFmtId="164" fontId="19" fillId="0" borderId="1" xfId="0" applyNumberFormat="1" applyFont="1" applyFill="1" applyBorder="1" applyAlignment="1" applyProtection="1">
      <alignment horizontal="left" vertical="distributed" wrapText="1"/>
      <protection locked="0"/>
    </xf>
    <xf numFmtId="164" fontId="19" fillId="0" borderId="1" xfId="0" quotePrefix="1" applyNumberFormat="1" applyFont="1" applyFill="1" applyBorder="1" applyProtection="1">
      <protection locked="0"/>
    </xf>
    <xf numFmtId="166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49" fontId="22" fillId="0" borderId="0" xfId="0" applyNumberFormat="1" applyFont="1" applyFill="1" applyBorder="1" applyAlignment="1" applyProtection="1">
      <alignment horizontal="left" wrapText="1"/>
    </xf>
    <xf numFmtId="0" fontId="33" fillId="0" borderId="0" xfId="0" applyFont="1" applyFill="1" applyAlignment="1" applyProtection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>
      <alignment horizontal="left" wrapText="1"/>
    </xf>
    <xf numFmtId="164" fontId="31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right" vertical="top" wrapText="1"/>
    </xf>
    <xf numFmtId="164" fontId="34" fillId="3" borderId="9" xfId="0" applyNumberFormat="1" applyFont="1" applyFill="1" applyBorder="1" applyAlignment="1" applyProtection="1">
      <alignment horizontal="right" vertical="top" wrapText="1"/>
    </xf>
    <xf numFmtId="164" fontId="34" fillId="3" borderId="10" xfId="0" applyNumberFormat="1" applyFont="1" applyFill="1" applyBorder="1" applyAlignment="1" applyProtection="1">
      <alignment horizontal="right" vertical="top" wrapText="1"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44" fontId="19" fillId="4" borderId="2" xfId="1" applyFont="1" applyFill="1" applyBorder="1" applyAlignment="1" applyProtection="1">
      <alignment horizontal="center" vertical="distributed"/>
      <protection locked="0"/>
    </xf>
    <xf numFmtId="44" fontId="19" fillId="4" borderId="3" xfId="1" applyFont="1" applyFill="1" applyBorder="1" applyAlignment="1" applyProtection="1">
      <alignment horizontal="center" vertical="distributed"/>
      <protection locked="0"/>
    </xf>
    <xf numFmtId="44" fontId="19" fillId="4" borderId="4" xfId="1" applyFont="1" applyFill="1" applyBorder="1" applyAlignment="1" applyProtection="1">
      <alignment horizontal="center" vertical="distributed"/>
      <protection locked="0"/>
    </xf>
    <xf numFmtId="49" fontId="19" fillId="0" borderId="7" xfId="0" applyNumberFormat="1" applyFont="1" applyFill="1" applyBorder="1" applyAlignment="1" applyProtection="1">
      <alignment horizontal="center" wrapText="1"/>
    </xf>
    <xf numFmtId="49" fontId="19" fillId="0" borderId="8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distributed" wrapText="1"/>
    </xf>
    <xf numFmtId="164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164" fontId="31" fillId="0" borderId="3" xfId="0" applyNumberFormat="1" applyFont="1" applyFill="1" applyBorder="1" applyAlignment="1" applyProtection="1">
      <alignment horizontal="right"/>
    </xf>
    <xf numFmtId="164" fontId="31" fillId="0" borderId="4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2" xfId="0" applyFont="1" applyFill="1" applyBorder="1" applyAlignment="1" applyProtection="1">
      <alignment horizontal="left" vertical="top" wrapText="1"/>
      <protection locked="0"/>
    </xf>
    <xf numFmtId="0" fontId="19" fillId="0" borderId="4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8" xfId="0" applyFont="1" applyFill="1" applyBorder="1" applyAlignment="1" applyProtection="1">
      <alignment horizontal="center" vertical="top" wrapText="1"/>
      <protection locked="0"/>
    </xf>
    <xf numFmtId="164" fontId="19" fillId="0" borderId="7" xfId="0" applyNumberFormat="1" applyFont="1" applyFill="1" applyBorder="1" applyAlignment="1" applyProtection="1">
      <alignment horizontal="center" wrapText="1"/>
      <protection locked="0"/>
    </xf>
    <xf numFmtId="164" fontId="19" fillId="0" borderId="0" xfId="0" applyNumberFormat="1" applyFont="1" applyFill="1" applyBorder="1" applyAlignment="1" applyProtection="1">
      <alignment horizontal="center" wrapText="1"/>
      <protection locked="0"/>
    </xf>
    <xf numFmtId="164" fontId="19" fillId="0" borderId="8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8" xfId="0" applyFont="1" applyFill="1" applyBorder="1" applyAlignment="1" applyProtection="1">
      <alignment horizontal="center" wrapText="1"/>
      <protection locked="0"/>
    </xf>
    <xf numFmtId="0" fontId="34" fillId="3" borderId="0" xfId="0" applyFont="1" applyFill="1" applyBorder="1" applyAlignment="1" applyProtection="1">
      <alignment horizontal="left" vertical="top" wrapText="1"/>
    </xf>
    <xf numFmtId="0" fontId="34" fillId="3" borderId="11" xfId="0" applyFont="1" applyFill="1" applyBorder="1" applyAlignment="1" applyProtection="1">
      <alignment horizontal="left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</cellXfs>
  <cellStyles count="3">
    <cellStyle name="Euro" xfId="1" xr:uid="{00000000-0005-0000-0000-000000000000}"/>
    <cellStyle name="Moneda" xfId="2" builtinId="4"/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23"/>
      </font>
    </dxf>
    <dxf>
      <font>
        <b/>
        <i val="0"/>
        <strike val="0"/>
        <condense val="0"/>
        <extend val="0"/>
        <color indexed="23"/>
      </font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99" lockText="1" noThreeD="1"/>
</file>

<file path=xl/ctrlProps/ctrlProp2.xml><?xml version="1.0" encoding="utf-8"?>
<formControlPr xmlns="http://schemas.microsoft.com/office/spreadsheetml/2009/9/main" objectType="CheckBox" fmlaLink="$G$104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36</xdr:row>
      <xdr:rowOff>156091</xdr:rowOff>
    </xdr:from>
    <xdr:to>
      <xdr:col>5</xdr:col>
      <xdr:colOff>47625</xdr:colOff>
      <xdr:row>49</xdr:row>
      <xdr:rowOff>8282</xdr:rowOff>
    </xdr:to>
    <xdr:grpSp>
      <xdr:nvGrpSpPr>
        <xdr:cNvPr id="1192" name="Group 1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pSpPr>
          <a:grpSpLocks/>
        </xdr:cNvGrpSpPr>
      </xdr:nvGrpSpPr>
      <xdr:grpSpPr bwMode="auto">
        <a:xfrm>
          <a:off x="123825" y="6715917"/>
          <a:ext cx="6086061" cy="2088495"/>
          <a:chOff x="13" y="126"/>
          <a:chExt cx="640" cy="174"/>
        </a:xfrm>
      </xdr:grpSpPr>
      <xdr:sp macro="" textlink="">
        <xdr:nvSpPr>
          <xdr:cNvPr id="1228" name="Rectangle 15">
            <a:extLst>
              <a:ext uri="{FF2B5EF4-FFF2-40B4-BE49-F238E27FC236}">
                <a16:creationId xmlns:a16="http://schemas.microsoft.com/office/drawing/2014/main" id="{00000000-0008-0000-0000-0000CC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31"/>
            <a:ext cx="640" cy="169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40" name="Rectangl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Arrowheads="1"/>
          </xdr:cNvSpPr>
        </xdr:nvSpPr>
        <xdr:spPr bwMode="auto">
          <a:xfrm>
            <a:off x="36" y="126"/>
            <a:ext cx="85" cy="21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DOCENCIA</a:t>
            </a:r>
          </a:p>
        </xdr:txBody>
      </xdr:sp>
    </xdr:grpSp>
    <xdr:clientData/>
  </xdr:twoCellAnchor>
  <xdr:twoCellAnchor>
    <xdr:from>
      <xdr:col>0</xdr:col>
      <xdr:colOff>123825</xdr:colOff>
      <xdr:row>49</xdr:row>
      <xdr:rowOff>76133</xdr:rowOff>
    </xdr:from>
    <xdr:to>
      <xdr:col>5</xdr:col>
      <xdr:colOff>47625</xdr:colOff>
      <xdr:row>55</xdr:row>
      <xdr:rowOff>66258</xdr:rowOff>
    </xdr:to>
    <xdr:grpSp>
      <xdr:nvGrpSpPr>
        <xdr:cNvPr id="1193" name="Group 2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GrpSpPr>
          <a:grpSpLocks/>
        </xdr:cNvGrpSpPr>
      </xdr:nvGrpSpPr>
      <xdr:grpSpPr bwMode="auto">
        <a:xfrm>
          <a:off x="123825" y="8872263"/>
          <a:ext cx="6086061" cy="1182821"/>
          <a:chOff x="13" y="323"/>
          <a:chExt cx="640" cy="90"/>
        </a:xfrm>
      </xdr:grpSpPr>
      <xdr:sp macro="" textlink="">
        <xdr:nvSpPr>
          <xdr:cNvPr id="1226" name="Rectangle 19">
            <a:extLst>
              <a:ext uri="{FF2B5EF4-FFF2-40B4-BE49-F238E27FC236}">
                <a16:creationId xmlns:a16="http://schemas.microsoft.com/office/drawing/2014/main" id="{00000000-0008-0000-0000-0000CA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324"/>
            <a:ext cx="640" cy="89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44" name="Rectangl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ChangeArrowheads="1"/>
          </xdr:cNvSpPr>
        </xdr:nvSpPr>
        <xdr:spPr bwMode="auto">
          <a:xfrm>
            <a:off x="33" y="323"/>
            <a:ext cx="208" cy="18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DIRECCIÓN / COORDINACIÓN</a:t>
            </a:r>
          </a:p>
        </xdr:txBody>
      </xdr:sp>
    </xdr:grpSp>
    <xdr:clientData/>
  </xdr:twoCellAnchor>
  <xdr:twoCellAnchor>
    <xdr:from>
      <xdr:col>0</xdr:col>
      <xdr:colOff>123825</xdr:colOff>
      <xdr:row>56</xdr:row>
      <xdr:rowOff>25387</xdr:rowOff>
    </xdr:from>
    <xdr:to>
      <xdr:col>5</xdr:col>
      <xdr:colOff>47625</xdr:colOff>
      <xdr:row>71</xdr:row>
      <xdr:rowOff>66676</xdr:rowOff>
    </xdr:to>
    <xdr:grpSp>
      <xdr:nvGrpSpPr>
        <xdr:cNvPr id="1194" name="Group 2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GrpSpPr>
          <a:grpSpLocks/>
        </xdr:cNvGrpSpPr>
      </xdr:nvGrpSpPr>
      <xdr:grpSpPr bwMode="auto">
        <a:xfrm>
          <a:off x="123825" y="10204713"/>
          <a:ext cx="6086061" cy="2658593"/>
          <a:chOff x="13" y="445"/>
          <a:chExt cx="640" cy="174"/>
        </a:xfrm>
      </xdr:grpSpPr>
      <xdr:sp macro="" textlink="">
        <xdr:nvSpPr>
          <xdr:cNvPr id="1224" name="Rectangle 23">
            <a:extLst>
              <a:ext uri="{FF2B5EF4-FFF2-40B4-BE49-F238E27FC236}">
                <a16:creationId xmlns:a16="http://schemas.microsoft.com/office/drawing/2014/main" id="{00000000-0008-0000-0000-0000C8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450"/>
            <a:ext cx="640" cy="169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48" name="Rectangle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ChangeArrowheads="1"/>
          </xdr:cNvSpPr>
        </xdr:nvSpPr>
        <xdr:spPr bwMode="auto">
          <a:xfrm>
            <a:off x="24" y="445"/>
            <a:ext cx="457" cy="15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DESPLAZAMIENTOS Y ESTANCIAS DE PROFESORADO EXTERNO *</a:t>
            </a:r>
          </a:p>
        </xdr:txBody>
      </xdr:sp>
    </xdr:grpSp>
    <xdr:clientData/>
  </xdr:twoCellAnchor>
  <xdr:twoCellAnchor>
    <xdr:from>
      <xdr:col>0</xdr:col>
      <xdr:colOff>107260</xdr:colOff>
      <xdr:row>72</xdr:row>
      <xdr:rowOff>52528</xdr:rowOff>
    </xdr:from>
    <xdr:to>
      <xdr:col>5</xdr:col>
      <xdr:colOff>31060</xdr:colOff>
      <xdr:row>77</xdr:row>
      <xdr:rowOff>146185</xdr:rowOff>
    </xdr:to>
    <xdr:grpSp>
      <xdr:nvGrpSpPr>
        <xdr:cNvPr id="1195" name="Group 6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pSpPr>
          <a:grpSpLocks/>
        </xdr:cNvGrpSpPr>
      </xdr:nvGrpSpPr>
      <xdr:grpSpPr bwMode="auto">
        <a:xfrm>
          <a:off x="107260" y="13039658"/>
          <a:ext cx="6086061" cy="1046157"/>
          <a:chOff x="13" y="652"/>
          <a:chExt cx="640" cy="102"/>
        </a:xfrm>
      </xdr:grpSpPr>
      <xdr:sp macro="" textlink="">
        <xdr:nvSpPr>
          <xdr:cNvPr id="1222" name="Rectangle 28">
            <a:extLst>
              <a:ext uri="{FF2B5EF4-FFF2-40B4-BE49-F238E27FC236}">
                <a16:creationId xmlns:a16="http://schemas.microsoft.com/office/drawing/2014/main" id="{00000000-0008-0000-0000-0000C6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654"/>
            <a:ext cx="640" cy="100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53" name="Rectangle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ChangeArrowheads="1"/>
          </xdr:cNvSpPr>
        </xdr:nvSpPr>
        <xdr:spPr bwMode="auto">
          <a:xfrm>
            <a:off x="43" y="652"/>
            <a:ext cx="481" cy="23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MATERIAL INVENTARIABLE</a:t>
            </a:r>
            <a:r>
              <a:rPr lang="es-ES" sz="9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 (Indicando ubicación posterior para el inventario)</a:t>
            </a:r>
          </a:p>
        </xdr:txBody>
      </xdr:sp>
    </xdr:grpSp>
    <xdr:clientData/>
  </xdr:twoCellAnchor>
  <xdr:twoCellAnchor>
    <xdr:from>
      <xdr:col>0</xdr:col>
      <xdr:colOff>123825</xdr:colOff>
      <xdr:row>79</xdr:row>
      <xdr:rowOff>90938</xdr:rowOff>
    </xdr:from>
    <xdr:to>
      <xdr:col>5</xdr:col>
      <xdr:colOff>47625</xdr:colOff>
      <xdr:row>87</xdr:row>
      <xdr:rowOff>39754</xdr:rowOff>
    </xdr:to>
    <xdr:grpSp>
      <xdr:nvGrpSpPr>
        <xdr:cNvPr id="1196" name="Group 3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pSpPr>
          <a:grpSpLocks/>
        </xdr:cNvGrpSpPr>
      </xdr:nvGrpSpPr>
      <xdr:grpSpPr bwMode="auto">
        <a:xfrm>
          <a:off x="123825" y="14295612"/>
          <a:ext cx="6086061" cy="1423120"/>
          <a:chOff x="13" y="834"/>
          <a:chExt cx="640" cy="105"/>
        </a:xfrm>
      </xdr:grpSpPr>
      <xdr:sp macro="" textlink="">
        <xdr:nvSpPr>
          <xdr:cNvPr id="1220" name="Rectangle 32">
            <a:extLst>
              <a:ext uri="{FF2B5EF4-FFF2-40B4-BE49-F238E27FC236}">
                <a16:creationId xmlns:a16="http://schemas.microsoft.com/office/drawing/2014/main" id="{00000000-0008-0000-0000-0000C4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838"/>
            <a:ext cx="640" cy="101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57" name="Rectangle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ChangeArrowheads="1"/>
          </xdr:cNvSpPr>
        </xdr:nvSpPr>
        <xdr:spPr bwMode="auto">
          <a:xfrm>
            <a:off x="26" y="834"/>
            <a:ext cx="275" cy="18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MATERIAL FUNGIBLE Y BIBLIOGRAFIA</a:t>
            </a:r>
          </a:p>
        </xdr:txBody>
      </xdr:sp>
    </xdr:grpSp>
    <xdr:clientData/>
  </xdr:twoCellAnchor>
  <xdr:twoCellAnchor>
    <xdr:from>
      <xdr:col>0</xdr:col>
      <xdr:colOff>123825</xdr:colOff>
      <xdr:row>88</xdr:row>
      <xdr:rowOff>53968</xdr:rowOff>
    </xdr:from>
    <xdr:to>
      <xdr:col>5</xdr:col>
      <xdr:colOff>47625</xdr:colOff>
      <xdr:row>95</xdr:row>
      <xdr:rowOff>16148</xdr:rowOff>
    </xdr:to>
    <xdr:grpSp>
      <xdr:nvGrpSpPr>
        <xdr:cNvPr id="1197" name="Group 3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GrpSpPr>
          <a:grpSpLocks/>
        </xdr:cNvGrpSpPr>
      </xdr:nvGrpSpPr>
      <xdr:grpSpPr bwMode="auto">
        <a:xfrm>
          <a:off x="123825" y="15923446"/>
          <a:ext cx="6086061" cy="1245985"/>
          <a:chOff x="13" y="986"/>
          <a:chExt cx="640" cy="134"/>
        </a:xfrm>
      </xdr:grpSpPr>
      <xdr:sp macro="" textlink="">
        <xdr:nvSpPr>
          <xdr:cNvPr id="1218" name="Rectangle 36">
            <a:extLst>
              <a:ext uri="{FF2B5EF4-FFF2-40B4-BE49-F238E27FC236}">
                <a16:creationId xmlns:a16="http://schemas.microsoft.com/office/drawing/2014/main" id="{00000000-0008-0000-0000-0000C2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992"/>
            <a:ext cx="640" cy="128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61" name="Rectangle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 noChangeArrowheads="1"/>
          </xdr:cNvSpPr>
        </xdr:nvSpPr>
        <xdr:spPr bwMode="auto">
          <a:xfrm>
            <a:off x="36" y="986"/>
            <a:ext cx="97" cy="26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PUBLICIDAD</a:t>
            </a:r>
          </a:p>
        </xdr:txBody>
      </xdr:sp>
    </xdr:grpSp>
    <xdr:clientData/>
  </xdr:twoCellAnchor>
  <xdr:twoCellAnchor>
    <xdr:from>
      <xdr:col>0</xdr:col>
      <xdr:colOff>123825</xdr:colOff>
      <xdr:row>95</xdr:row>
      <xdr:rowOff>127171</xdr:rowOff>
    </xdr:from>
    <xdr:to>
      <xdr:col>5</xdr:col>
      <xdr:colOff>47625</xdr:colOff>
      <xdr:row>103</xdr:row>
      <xdr:rowOff>47626</xdr:rowOff>
    </xdr:to>
    <xdr:grpSp>
      <xdr:nvGrpSpPr>
        <xdr:cNvPr id="1198" name="Group 68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GrpSpPr>
          <a:grpSpLocks/>
        </xdr:cNvGrpSpPr>
      </xdr:nvGrpSpPr>
      <xdr:grpSpPr bwMode="auto">
        <a:xfrm>
          <a:off x="123825" y="17280454"/>
          <a:ext cx="6086061" cy="1427889"/>
          <a:chOff x="13" y="1042"/>
          <a:chExt cx="640" cy="111"/>
        </a:xfrm>
      </xdr:grpSpPr>
      <xdr:sp macro="" textlink="">
        <xdr:nvSpPr>
          <xdr:cNvPr id="1216" name="Rectangle 40">
            <a:extLst>
              <a:ext uri="{FF2B5EF4-FFF2-40B4-BE49-F238E27FC236}">
                <a16:creationId xmlns:a16="http://schemas.microsoft.com/office/drawing/2014/main" id="{00000000-0008-0000-0000-0000C0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046"/>
            <a:ext cx="640" cy="107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65" name="Rectangle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 noChangeArrowheads="1"/>
          </xdr:cNvSpPr>
        </xdr:nvSpPr>
        <xdr:spPr bwMode="auto">
          <a:xfrm>
            <a:off x="29" y="1042"/>
            <a:ext cx="263" cy="18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PERSONAL DE APOYO A LA GESTIÓN</a:t>
            </a:r>
          </a:p>
        </xdr:txBody>
      </xdr:sp>
    </xdr:grpSp>
    <xdr:clientData/>
  </xdr:twoCellAnchor>
  <xdr:twoCellAnchor>
    <xdr:from>
      <xdr:col>0</xdr:col>
      <xdr:colOff>115543</xdr:colOff>
      <xdr:row>104</xdr:row>
      <xdr:rowOff>65079</xdr:rowOff>
    </xdr:from>
    <xdr:to>
      <xdr:col>5</xdr:col>
      <xdr:colOff>39343</xdr:colOff>
      <xdr:row>109</xdr:row>
      <xdr:rowOff>9942</xdr:rowOff>
    </xdr:to>
    <xdr:grpSp>
      <xdr:nvGrpSpPr>
        <xdr:cNvPr id="1199" name="Group 4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GrpSpPr>
          <a:grpSpLocks/>
        </xdr:cNvGrpSpPr>
      </xdr:nvGrpSpPr>
      <xdr:grpSpPr bwMode="auto">
        <a:xfrm>
          <a:off x="115543" y="18908014"/>
          <a:ext cx="6086061" cy="938776"/>
          <a:chOff x="13" y="1222"/>
          <a:chExt cx="640" cy="110"/>
        </a:xfrm>
      </xdr:grpSpPr>
      <xdr:sp macro="" textlink="">
        <xdr:nvSpPr>
          <xdr:cNvPr id="1214" name="Rectangle 44">
            <a:extLst>
              <a:ext uri="{FF2B5EF4-FFF2-40B4-BE49-F238E27FC236}">
                <a16:creationId xmlns:a16="http://schemas.microsoft.com/office/drawing/2014/main" id="{00000000-0008-0000-0000-0000BE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224"/>
            <a:ext cx="640" cy="108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69" name="Rectangle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 noChangeArrowheads="1"/>
          </xdr:cNvSpPr>
        </xdr:nvSpPr>
        <xdr:spPr bwMode="auto">
          <a:xfrm>
            <a:off x="33" y="1222"/>
            <a:ext cx="188" cy="28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PRÁCTICAS DE ALUMNOS</a:t>
            </a:r>
          </a:p>
        </xdr:txBody>
      </xdr:sp>
    </xdr:grpSp>
    <xdr:clientData/>
  </xdr:twoCellAnchor>
  <xdr:twoCellAnchor>
    <xdr:from>
      <xdr:col>0</xdr:col>
      <xdr:colOff>123825</xdr:colOff>
      <xdr:row>110</xdr:row>
      <xdr:rowOff>100707</xdr:rowOff>
    </xdr:from>
    <xdr:to>
      <xdr:col>5</xdr:col>
      <xdr:colOff>47625</xdr:colOff>
      <xdr:row>119</xdr:row>
      <xdr:rowOff>33544</xdr:rowOff>
    </xdr:to>
    <xdr:grpSp>
      <xdr:nvGrpSpPr>
        <xdr:cNvPr id="1200" name="Group 5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GrpSpPr>
          <a:grpSpLocks/>
        </xdr:cNvGrpSpPr>
      </xdr:nvGrpSpPr>
      <xdr:grpSpPr bwMode="auto">
        <a:xfrm>
          <a:off x="123825" y="20119772"/>
          <a:ext cx="6086061" cy="1589359"/>
          <a:chOff x="13" y="1336"/>
          <a:chExt cx="640" cy="111"/>
        </a:xfrm>
      </xdr:grpSpPr>
      <xdr:sp macro="" textlink="">
        <xdr:nvSpPr>
          <xdr:cNvPr id="1212" name="Rectangle 48">
            <a:extLst>
              <a:ext uri="{FF2B5EF4-FFF2-40B4-BE49-F238E27FC236}">
                <a16:creationId xmlns:a16="http://schemas.microsoft.com/office/drawing/2014/main" id="{00000000-0008-0000-0000-0000BC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339"/>
            <a:ext cx="640" cy="108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73" name="Rectangle 49">
            <a:extLst>
              <a:ext uri="{FF2B5EF4-FFF2-40B4-BE49-F238E27FC236}">
                <a16:creationId xmlns:a16="http://schemas.microsoft.com/office/drawing/2014/main" id="{00000000-0008-0000-0000-000031040000}"/>
              </a:ext>
            </a:extLst>
          </xdr:cNvPr>
          <xdr:cNvSpPr>
            <a:spLocks noChangeArrowheads="1"/>
          </xdr:cNvSpPr>
        </xdr:nvSpPr>
        <xdr:spPr bwMode="auto">
          <a:xfrm>
            <a:off x="38" y="1336"/>
            <a:ext cx="119" cy="16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OTROS GASTOS</a:t>
            </a:r>
          </a:p>
        </xdr:txBody>
      </xdr:sp>
    </xdr:grpSp>
    <xdr:clientData/>
  </xdr:twoCellAnchor>
  <xdr:twoCellAnchor>
    <xdr:from>
      <xdr:col>0</xdr:col>
      <xdr:colOff>123825</xdr:colOff>
      <xdr:row>122</xdr:row>
      <xdr:rowOff>142875</xdr:rowOff>
    </xdr:from>
    <xdr:to>
      <xdr:col>5</xdr:col>
      <xdr:colOff>39687</xdr:colOff>
      <xdr:row>124</xdr:row>
      <xdr:rowOff>19050</xdr:rowOff>
    </xdr:to>
    <xdr:sp macro="" textlink="">
      <xdr:nvSpPr>
        <xdr:cNvPr id="1201" name="Rectangle 5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123825" y="22639073"/>
          <a:ext cx="6080654" cy="332581"/>
        </a:xfrm>
        <a:prstGeom prst="rect">
          <a:avLst/>
        </a:prstGeom>
        <a:noFill/>
        <a:ln w="12700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140390</xdr:colOff>
      <xdr:row>30</xdr:row>
      <xdr:rowOff>15147</xdr:rowOff>
    </xdr:from>
    <xdr:to>
      <xdr:col>5</xdr:col>
      <xdr:colOff>64190</xdr:colOff>
      <xdr:row>36</xdr:row>
      <xdr:rowOff>14913</xdr:rowOff>
    </xdr:to>
    <xdr:grpSp>
      <xdr:nvGrpSpPr>
        <xdr:cNvPr id="1202" name="Group 56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GrpSpPr>
          <a:grpSpLocks/>
        </xdr:cNvGrpSpPr>
      </xdr:nvGrpSpPr>
      <xdr:grpSpPr bwMode="auto">
        <a:xfrm>
          <a:off x="140390" y="5547930"/>
          <a:ext cx="6086061" cy="1026809"/>
          <a:chOff x="13" y="1575"/>
          <a:chExt cx="640" cy="160"/>
        </a:xfrm>
      </xdr:grpSpPr>
      <xdr:sp macro="" textlink="">
        <xdr:nvSpPr>
          <xdr:cNvPr id="1210" name="Rectangle 54">
            <a:extLst>
              <a:ext uri="{FF2B5EF4-FFF2-40B4-BE49-F238E27FC236}">
                <a16:creationId xmlns:a16="http://schemas.microsoft.com/office/drawing/2014/main" id="{00000000-0008-0000-0000-0000BA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595"/>
            <a:ext cx="640" cy="140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079" name="Rectangle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 noChangeArrowheads="1"/>
          </xdr:cNvSpPr>
        </xdr:nvSpPr>
        <xdr:spPr bwMode="auto">
          <a:xfrm>
            <a:off x="28" y="1575"/>
            <a:ext cx="383" cy="35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squar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COMPENSACIONES A ENTIDADES O INSTITUCIONES</a:t>
            </a:r>
          </a:p>
        </xdr:txBody>
      </xdr:sp>
    </xdr:grpSp>
    <xdr:clientData/>
  </xdr:twoCellAnchor>
  <xdr:twoCellAnchor>
    <xdr:from>
      <xdr:col>0</xdr:col>
      <xdr:colOff>123825</xdr:colOff>
      <xdr:row>13</xdr:row>
      <xdr:rowOff>21673</xdr:rowOff>
    </xdr:from>
    <xdr:to>
      <xdr:col>5</xdr:col>
      <xdr:colOff>47625</xdr:colOff>
      <xdr:row>17</xdr:row>
      <xdr:rowOff>19047</xdr:rowOff>
    </xdr:to>
    <xdr:grpSp>
      <xdr:nvGrpSpPr>
        <xdr:cNvPr id="1203" name="Group 8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GrpSpPr>
          <a:grpSpLocks/>
        </xdr:cNvGrpSpPr>
      </xdr:nvGrpSpPr>
      <xdr:grpSpPr bwMode="auto">
        <a:xfrm>
          <a:off x="123825" y="2357369"/>
          <a:ext cx="6086061" cy="883613"/>
          <a:chOff x="13" y="1806"/>
          <a:chExt cx="640" cy="121"/>
        </a:xfrm>
      </xdr:grpSpPr>
      <xdr:sp macro="" textlink="">
        <xdr:nvSpPr>
          <xdr:cNvPr id="1208" name="Rectangle 85">
            <a:extLst>
              <a:ext uri="{FF2B5EF4-FFF2-40B4-BE49-F238E27FC236}">
                <a16:creationId xmlns:a16="http://schemas.microsoft.com/office/drawing/2014/main" id="{00000000-0008-0000-0000-0000B8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834"/>
            <a:ext cx="640" cy="93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110" name="Rectangle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 noChangeArrowheads="1"/>
          </xdr:cNvSpPr>
        </xdr:nvSpPr>
        <xdr:spPr bwMode="auto">
          <a:xfrm>
            <a:off x="175" y="1806"/>
            <a:ext cx="121" cy="28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no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SUBVENCIONES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70228</xdr:rowOff>
    </xdr:from>
    <xdr:to>
      <xdr:col>5</xdr:col>
      <xdr:colOff>47625</xdr:colOff>
      <xdr:row>23</xdr:row>
      <xdr:rowOff>9516</xdr:rowOff>
    </xdr:to>
    <xdr:grpSp>
      <xdr:nvGrpSpPr>
        <xdr:cNvPr id="1204" name="Group 8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GrpSpPr>
          <a:grpSpLocks/>
        </xdr:cNvGrpSpPr>
      </xdr:nvGrpSpPr>
      <xdr:grpSpPr bwMode="auto">
        <a:xfrm>
          <a:off x="123825" y="3474380"/>
          <a:ext cx="6086061" cy="742701"/>
          <a:chOff x="13" y="1967"/>
          <a:chExt cx="640" cy="113"/>
        </a:xfrm>
      </xdr:grpSpPr>
      <xdr:sp macro="" textlink="">
        <xdr:nvSpPr>
          <xdr:cNvPr id="1206" name="Rectangle 88">
            <a:extLst>
              <a:ext uri="{FF2B5EF4-FFF2-40B4-BE49-F238E27FC236}">
                <a16:creationId xmlns:a16="http://schemas.microsoft.com/office/drawing/2014/main" id="{00000000-0008-0000-0000-0000B6040000}"/>
              </a:ext>
            </a:extLst>
          </xdr:cNvPr>
          <xdr:cNvSpPr>
            <a:spLocks noChangeArrowheads="1"/>
          </xdr:cNvSpPr>
        </xdr:nvSpPr>
        <xdr:spPr bwMode="auto">
          <a:xfrm>
            <a:off x="13" y="1971"/>
            <a:ext cx="640" cy="109"/>
          </a:xfrm>
          <a:prstGeom prst="rect">
            <a:avLst/>
          </a:prstGeom>
          <a:noFill/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</xdr:spPr>
      </xdr:sp>
      <xdr:sp macro="" textlink="">
        <xdr:nvSpPr>
          <xdr:cNvPr id="1113" name="Rectangle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ChangeArrowheads="1"/>
          </xdr:cNvSpPr>
        </xdr:nvSpPr>
        <xdr:spPr bwMode="auto">
          <a:xfrm>
            <a:off x="40" y="1967"/>
            <a:ext cx="136" cy="36"/>
          </a:xfrm>
          <a:prstGeom prst="rect">
            <a:avLst/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wrap="none" lIns="36576" tIns="32004" rIns="36576" bIns="32004" anchor="ctr" upright="1">
            <a:spAutoFit/>
          </a:bodyPr>
          <a:lstStyle/>
          <a:p>
            <a:pPr algn="ctr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Palatino Linotype" panose="02040502050505030304" pitchFamily="18" charset="0"/>
                <a:cs typeface="Arial"/>
              </a:rPr>
              <a:t>PRECIOS PÚBLICOS</a:t>
            </a:r>
          </a:p>
        </xdr:txBody>
      </xdr:sp>
    </xdr:grpSp>
    <xdr:clientData/>
  </xdr:twoCellAnchor>
  <xdr:twoCellAnchor>
    <xdr:from>
      <xdr:col>0</xdr:col>
      <xdr:colOff>161925</xdr:colOff>
      <xdr:row>23</xdr:row>
      <xdr:rowOff>142874</xdr:rowOff>
    </xdr:from>
    <xdr:to>
      <xdr:col>5</xdr:col>
      <xdr:colOff>66675</xdr:colOff>
      <xdr:row>26</xdr:row>
      <xdr:rowOff>57150</xdr:rowOff>
    </xdr:to>
    <xdr:sp macro="" textlink="">
      <xdr:nvSpPr>
        <xdr:cNvPr id="1205" name="Rectangle 9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/>
        </xdr:cNvSpPr>
      </xdr:nvSpPr>
      <xdr:spPr bwMode="auto">
        <a:xfrm>
          <a:off x="161925" y="4371974"/>
          <a:ext cx="6353175" cy="476251"/>
        </a:xfrm>
        <a:prstGeom prst="rect">
          <a:avLst/>
        </a:prstGeom>
        <a:noFill/>
        <a:ln w="12700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115</xdr:row>
          <xdr:rowOff>38100</xdr:rowOff>
        </xdr:from>
        <xdr:to>
          <xdr:col>3</xdr:col>
          <xdr:colOff>742950</xdr:colOff>
          <xdr:row>116</xdr:row>
          <xdr:rowOff>104775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¿ 1ª Edición de Postgrado ?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2886075</xdr:colOff>
          <xdr:row>121</xdr:row>
          <xdr:rowOff>47625</xdr:rowOff>
        </xdr:from>
        <xdr:to>
          <xdr:col>3</xdr:col>
          <xdr:colOff>9525</xdr:colOff>
          <xdr:row>122</xdr:row>
          <xdr:rowOff>76200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Curso de Postgrado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1739635</xdr:colOff>
      <xdr:row>10</xdr:row>
      <xdr:rowOff>8283</xdr:rowOff>
    </xdr:from>
    <xdr:to>
      <xdr:col>1</xdr:col>
      <xdr:colOff>2814652</xdr:colOff>
      <xdr:row>11</xdr:row>
      <xdr:rowOff>165652</xdr:rowOff>
    </xdr:to>
    <xdr:sp macro="" textlink="">
      <xdr:nvSpPr>
        <xdr:cNvPr id="42" name="Rectangle 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921852" y="2037522"/>
          <a:ext cx="1075017" cy="231913"/>
        </a:xfrm>
        <a:prstGeom prst="rect">
          <a:avLst/>
        </a:prstGeom>
        <a:noFill/>
        <a:ln w="12700">
          <a:solidFill>
            <a:srgbClr val="FF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wrap="none" lIns="36576" tIns="32004" rIns="36576" bIns="32004" anchor="ctr" upright="1">
          <a:noAutofit/>
        </a:bodyPr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Palatino Linotype" panose="02040502050505030304" pitchFamily="18" charset="0"/>
              <a:cs typeface="Arial"/>
            </a:rPr>
            <a:t>SUPERÁVIT</a:t>
          </a:r>
        </a:p>
      </xdr:txBody>
    </xdr:sp>
    <xdr:clientData/>
  </xdr:twoCellAnchor>
  <xdr:twoCellAnchor>
    <xdr:from>
      <xdr:col>2</xdr:col>
      <xdr:colOff>595313</xdr:colOff>
      <xdr:row>125</xdr:row>
      <xdr:rowOff>191822</xdr:rowOff>
    </xdr:from>
    <xdr:to>
      <xdr:col>5</xdr:col>
      <xdr:colOff>85990</xdr:colOff>
      <xdr:row>127</xdr:row>
      <xdr:rowOff>59531</xdr:rowOff>
    </xdr:to>
    <xdr:sp macro="" textlink="">
      <xdr:nvSpPr>
        <xdr:cNvPr id="43" name="Rectangle 5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4167188" y="23197343"/>
          <a:ext cx="2083594" cy="436563"/>
        </a:xfrm>
        <a:prstGeom prst="rect">
          <a:avLst/>
        </a:prstGeom>
        <a:noFill/>
        <a:ln w="38100" cmpd="dbl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IV150"/>
  <sheetViews>
    <sheetView showGridLines="0" showRowColHeaders="0" showZeros="0" tabSelected="1" showRuler="0" topLeftCell="A25" zoomScale="115" zoomScaleNormal="115" zoomScaleSheetLayoutView="144" zoomScalePageLayoutView="93" workbookViewId="0">
      <selection activeCell="C45" sqref="C45"/>
    </sheetView>
  </sheetViews>
  <sheetFormatPr baseColWidth="10" defaultColWidth="0" defaultRowHeight="12.75" zeroHeight="1" x14ac:dyDescent="0.2"/>
  <cols>
    <col min="1" max="1" width="2.7109375" style="10" customWidth="1"/>
    <col min="2" max="2" width="50.85546875" style="10" customWidth="1"/>
    <col min="3" max="3" width="10.28515625" style="10" customWidth="1"/>
    <col min="4" max="4" width="12.28515625" style="10" customWidth="1"/>
    <col min="5" max="5" width="16.28515625" style="10" customWidth="1"/>
    <col min="6" max="6" width="3.7109375" style="10" customWidth="1"/>
    <col min="7" max="7" width="12.85546875" style="10" hidden="1" customWidth="1"/>
    <col min="8" max="256" width="0" style="10" hidden="1" customWidth="1"/>
    <col min="257" max="16384" width="11.42578125" style="10" hidden="1"/>
  </cols>
  <sheetData>
    <row r="1" spans="1:7" s="17" customFormat="1" ht="18" customHeight="1" x14ac:dyDescent="0.45">
      <c r="A1" s="33"/>
      <c r="B1" s="135"/>
      <c r="C1" s="135"/>
      <c r="D1" s="135"/>
      <c r="E1" s="135"/>
      <c r="F1" s="34"/>
      <c r="G1" s="2"/>
    </row>
    <row r="2" spans="1:7" s="17" customFormat="1" ht="15" customHeight="1" x14ac:dyDescent="0.45">
      <c r="A2" s="33"/>
      <c r="B2" s="89" t="s">
        <v>89</v>
      </c>
      <c r="C2" s="35"/>
      <c r="D2" s="35"/>
      <c r="E2" s="34"/>
      <c r="F2" s="34"/>
      <c r="G2" s="2"/>
    </row>
    <row r="3" spans="1:7" s="17" customFormat="1" ht="28.35" customHeight="1" x14ac:dyDescent="0.45">
      <c r="A3" s="33"/>
      <c r="B3" s="136"/>
      <c r="C3" s="137"/>
      <c r="D3" s="137"/>
      <c r="E3" s="138"/>
      <c r="F3" s="34"/>
      <c r="G3" s="2"/>
    </row>
    <row r="4" spans="1:7" s="17" customFormat="1" ht="6.95" customHeight="1" x14ac:dyDescent="0.45">
      <c r="A4" s="33"/>
      <c r="B4" s="116"/>
      <c r="C4" s="117"/>
      <c r="D4" s="118"/>
      <c r="E4" s="118"/>
      <c r="F4" s="34"/>
      <c r="G4" s="2"/>
    </row>
    <row r="5" spans="1:7" s="18" customFormat="1" ht="15" x14ac:dyDescent="0.3">
      <c r="A5" s="36"/>
      <c r="B5" s="86" t="s">
        <v>33</v>
      </c>
      <c r="C5" s="90"/>
      <c r="D5" s="37"/>
      <c r="E5" s="37"/>
      <c r="F5" s="38"/>
      <c r="G5" s="3"/>
    </row>
    <row r="6" spans="1:7" s="18" customFormat="1" ht="15" x14ac:dyDescent="0.3">
      <c r="A6" s="38"/>
      <c r="B6" s="37"/>
      <c r="C6" s="37"/>
      <c r="D6" s="37"/>
      <c r="E6" s="37"/>
      <c r="F6" s="38"/>
      <c r="G6" s="3"/>
    </row>
    <row r="7" spans="1:7" s="19" customFormat="1" ht="18" customHeight="1" x14ac:dyDescent="0.2">
      <c r="A7" s="39"/>
      <c r="B7" s="134" t="s">
        <v>29</v>
      </c>
      <c r="C7" s="134"/>
      <c r="D7" s="134"/>
      <c r="E7" s="134"/>
      <c r="F7" s="39"/>
      <c r="G7" s="13"/>
    </row>
    <row r="8" spans="1:7" s="18" customFormat="1" ht="15" x14ac:dyDescent="0.3">
      <c r="A8" s="36"/>
      <c r="B8" s="86" t="s">
        <v>17</v>
      </c>
      <c r="C8" s="40"/>
      <c r="D8" s="91"/>
      <c r="E8" s="41"/>
      <c r="F8" s="38"/>
      <c r="G8" s="1"/>
    </row>
    <row r="9" spans="1:7" s="18" customFormat="1" ht="14.1" customHeight="1" x14ac:dyDescent="0.3">
      <c r="A9" s="36"/>
      <c r="B9" s="124" t="str">
        <f>IF(nAlumnos&lt;&gt;0,"","Introducir número de alumnos del curso")</f>
        <v>Introducir número de alumnos del curso</v>
      </c>
      <c r="C9" s="124"/>
      <c r="D9" s="124"/>
      <c r="E9" s="124"/>
      <c r="F9" s="36"/>
      <c r="G9" s="1"/>
    </row>
    <row r="10" spans="1:7" s="18" customFormat="1" ht="3" customHeight="1" x14ac:dyDescent="0.3">
      <c r="A10" s="38"/>
      <c r="B10" s="42"/>
      <c r="C10" s="43"/>
      <c r="D10" s="43"/>
      <c r="E10" s="43"/>
      <c r="F10" s="38"/>
      <c r="G10" s="3"/>
    </row>
    <row r="11" spans="1:7" s="18" customFormat="1" ht="6" customHeight="1" x14ac:dyDescent="0.3">
      <c r="A11" s="38"/>
      <c r="B11" s="42"/>
      <c r="C11" s="43"/>
      <c r="D11" s="43"/>
      <c r="E11" s="43"/>
      <c r="F11" s="38"/>
      <c r="G11" s="3"/>
    </row>
    <row r="12" spans="1:7" s="18" customFormat="1" ht="15" x14ac:dyDescent="0.3">
      <c r="A12" s="38"/>
      <c r="B12" s="125"/>
      <c r="C12" s="125"/>
      <c r="D12" s="125"/>
      <c r="E12" s="125"/>
      <c r="F12" s="38"/>
      <c r="G12" s="3"/>
    </row>
    <row r="13" spans="1:7" s="18" customFormat="1" ht="15" x14ac:dyDescent="0.3">
      <c r="A13" s="36"/>
      <c r="B13" s="111"/>
      <c r="C13" s="139" t="s">
        <v>53</v>
      </c>
      <c r="D13" s="140"/>
      <c r="E13" s="112"/>
      <c r="F13" s="36"/>
      <c r="G13" s="3"/>
    </row>
    <row r="14" spans="1:7" s="18" customFormat="1" ht="24.95" customHeight="1" x14ac:dyDescent="0.3">
      <c r="A14" s="36"/>
      <c r="B14" s="115" t="s">
        <v>0</v>
      </c>
      <c r="C14" s="141" t="str">
        <f>IF(E13&lt;&gt;0,"","Introducir importe aprobado Resolución EIP")</f>
        <v>Introducir importe aprobado Resolución EIP</v>
      </c>
      <c r="D14" s="141"/>
      <c r="E14" s="141"/>
      <c r="F14" s="36"/>
      <c r="G14" s="3"/>
    </row>
    <row r="15" spans="1:7" s="18" customFormat="1" ht="15" x14ac:dyDescent="0.3">
      <c r="A15" s="36"/>
      <c r="B15" s="111" t="s">
        <v>0</v>
      </c>
      <c r="C15" s="139" t="s">
        <v>53</v>
      </c>
      <c r="D15" s="140"/>
      <c r="E15" s="112"/>
      <c r="F15" s="36"/>
      <c r="G15" s="3"/>
    </row>
    <row r="16" spans="1:7" s="18" customFormat="1" ht="15" x14ac:dyDescent="0.3">
      <c r="A16" s="36"/>
      <c r="B16" s="111" t="s">
        <v>0</v>
      </c>
      <c r="C16" s="139" t="s">
        <v>53</v>
      </c>
      <c r="D16" s="140"/>
      <c r="E16" s="112"/>
      <c r="F16" s="36"/>
      <c r="G16" s="3"/>
    </row>
    <row r="17" spans="1:7" s="18" customFormat="1" ht="15" x14ac:dyDescent="0.3">
      <c r="A17" s="36"/>
      <c r="B17" s="122" t="s">
        <v>14</v>
      </c>
      <c r="C17" s="122"/>
      <c r="D17" s="122"/>
      <c r="E17" s="44">
        <f>SUBTOTAL(9,E15:E16)</f>
        <v>0</v>
      </c>
      <c r="F17" s="38"/>
      <c r="G17" s="3"/>
    </row>
    <row r="18" spans="1:7" s="18" customFormat="1" ht="14.25" x14ac:dyDescent="0.3">
      <c r="A18" s="45"/>
      <c r="B18" s="46"/>
      <c r="C18" s="47"/>
      <c r="D18" s="47"/>
      <c r="E18" s="47"/>
      <c r="F18" s="45"/>
      <c r="G18" s="3"/>
    </row>
    <row r="19" spans="1:7" s="18" customFormat="1" ht="14.25" x14ac:dyDescent="0.3">
      <c r="A19" s="45"/>
      <c r="B19" s="46"/>
      <c r="C19" s="47"/>
      <c r="D19" s="47"/>
      <c r="E19" s="47"/>
      <c r="F19" s="45"/>
      <c r="G19" s="3"/>
    </row>
    <row r="20" spans="1:7" s="18" customFormat="1" ht="15" x14ac:dyDescent="0.3">
      <c r="A20" s="36"/>
      <c r="B20" s="125"/>
      <c r="C20" s="125"/>
      <c r="D20" s="125"/>
      <c r="E20" s="125"/>
      <c r="F20" s="36"/>
      <c r="G20" s="4"/>
    </row>
    <row r="21" spans="1:7" s="18" customFormat="1" ht="6" customHeight="1" x14ac:dyDescent="0.3">
      <c r="A21" s="36"/>
      <c r="B21" s="42"/>
      <c r="C21" s="43"/>
      <c r="D21" s="43"/>
      <c r="E21" s="43"/>
      <c r="F21" s="36"/>
      <c r="G21" s="3"/>
    </row>
    <row r="22" spans="1:7" s="20" customFormat="1" ht="12.75" customHeight="1" x14ac:dyDescent="0.3">
      <c r="A22" s="36"/>
      <c r="B22" s="48" t="s">
        <v>25</v>
      </c>
      <c r="C22" s="49"/>
      <c r="D22" s="92"/>
      <c r="E22" s="50"/>
      <c r="F22" s="36"/>
      <c r="G22" s="11"/>
    </row>
    <row r="23" spans="1:7" s="18" customFormat="1" ht="15" customHeight="1" x14ac:dyDescent="0.3">
      <c r="A23" s="36"/>
      <c r="B23" s="122" t="s">
        <v>15</v>
      </c>
      <c r="C23" s="122"/>
      <c r="D23" s="122"/>
      <c r="E23" s="44">
        <f>nAlumnos*D22</f>
        <v>0</v>
      </c>
      <c r="F23" s="36"/>
      <c r="G23" s="3"/>
    </row>
    <row r="24" spans="1:7" s="21" customFormat="1" ht="15" customHeight="1" x14ac:dyDescent="0.3">
      <c r="A24" s="36"/>
      <c r="B24" s="51"/>
      <c r="C24" s="52"/>
      <c r="D24" s="52"/>
      <c r="E24" s="53"/>
      <c r="F24" s="36"/>
      <c r="G24" s="5"/>
    </row>
    <row r="25" spans="1:7" s="21" customFormat="1" ht="9" customHeight="1" x14ac:dyDescent="0.3">
      <c r="A25" s="36"/>
      <c r="B25" s="42"/>
      <c r="C25" s="106"/>
      <c r="D25" s="106"/>
      <c r="E25" s="106"/>
      <c r="F25" s="36"/>
      <c r="G25" s="5"/>
    </row>
    <row r="26" spans="1:7" s="18" customFormat="1" ht="20.100000000000001" customHeight="1" x14ac:dyDescent="0.4">
      <c r="A26" s="54"/>
      <c r="B26" s="107" t="s">
        <v>16</v>
      </c>
      <c r="C26" s="108"/>
      <c r="D26" s="130">
        <f>E13+E17+E23</f>
        <v>0</v>
      </c>
      <c r="E26" s="130"/>
      <c r="F26" s="54"/>
      <c r="G26" s="3"/>
    </row>
    <row r="27" spans="1:7" s="20" customFormat="1" ht="18" x14ac:dyDescent="0.35">
      <c r="A27" s="55"/>
      <c r="B27" s="56"/>
      <c r="C27" s="57"/>
      <c r="D27" s="57"/>
      <c r="E27" s="57"/>
      <c r="F27" s="55"/>
      <c r="G27" s="11"/>
    </row>
    <row r="28" spans="1:7" s="19" customFormat="1" ht="18" customHeight="1" x14ac:dyDescent="0.2">
      <c r="A28" s="39"/>
      <c r="B28" s="126" t="s">
        <v>28</v>
      </c>
      <c r="C28" s="126"/>
      <c r="D28" s="126"/>
      <c r="E28" s="126"/>
      <c r="F28" s="39"/>
      <c r="G28" s="13"/>
    </row>
    <row r="29" spans="1:7" s="18" customFormat="1" ht="9" customHeight="1" x14ac:dyDescent="0.3">
      <c r="A29" s="36"/>
      <c r="B29" s="42" t="s">
        <v>12</v>
      </c>
      <c r="C29" s="43"/>
      <c r="D29" s="43"/>
      <c r="E29" s="43"/>
      <c r="F29" s="36"/>
      <c r="G29" s="3"/>
    </row>
    <row r="30" spans="1:7" s="18" customFormat="1" ht="15" customHeight="1" x14ac:dyDescent="0.3">
      <c r="A30" s="36"/>
      <c r="B30" s="58" t="s">
        <v>50</v>
      </c>
      <c r="C30" s="52"/>
      <c r="D30" s="93">
        <v>0.13</v>
      </c>
      <c r="E30" s="59">
        <f>E23*D30</f>
        <v>0</v>
      </c>
      <c r="F30" s="36"/>
      <c r="G30" s="3"/>
    </row>
    <row r="31" spans="1:7" s="18" customFormat="1" ht="15" x14ac:dyDescent="0.3">
      <c r="A31" s="60"/>
      <c r="B31" s="42"/>
      <c r="C31" s="43"/>
      <c r="D31" s="43"/>
      <c r="E31" s="43"/>
      <c r="F31" s="36"/>
      <c r="G31" s="3"/>
    </row>
    <row r="32" spans="1:7" s="18" customFormat="1" ht="15" x14ac:dyDescent="0.3">
      <c r="A32" s="60"/>
      <c r="B32" s="125"/>
      <c r="C32" s="125"/>
      <c r="D32" s="125"/>
      <c r="E32" s="125"/>
      <c r="F32" s="36"/>
      <c r="G32" s="3"/>
    </row>
    <row r="33" spans="1:7" s="20" customFormat="1" ht="12.75" customHeight="1" x14ac:dyDescent="0.3">
      <c r="A33" s="60"/>
      <c r="B33" s="61" t="s">
        <v>23</v>
      </c>
      <c r="C33" s="94">
        <v>0.2</v>
      </c>
      <c r="D33" s="50">
        <f>(TotalIngresos-Becas-E13)*C33</f>
        <v>0</v>
      </c>
      <c r="E33" s="142">
        <f>IF((D33+D34)&gt;D35,D33+D34,0)</f>
        <v>0</v>
      </c>
      <c r="F33" s="36"/>
      <c r="G33" s="11"/>
    </row>
    <row r="34" spans="1:7" s="20" customFormat="1" ht="12.75" customHeight="1" x14ac:dyDescent="0.3">
      <c r="A34" s="60"/>
      <c r="B34" s="61" t="s">
        <v>24</v>
      </c>
      <c r="C34" s="95"/>
      <c r="D34" s="50">
        <f>(TotalIngresos-Becas)*C34</f>
        <v>0</v>
      </c>
      <c r="E34" s="143"/>
      <c r="F34" s="36"/>
      <c r="G34" s="11"/>
    </row>
    <row r="35" spans="1:7" s="18" customFormat="1" ht="9.9499999999999993" customHeight="1" x14ac:dyDescent="0.3">
      <c r="A35" s="60"/>
      <c r="B35" s="146"/>
      <c r="C35" s="146"/>
      <c r="D35" s="50"/>
      <c r="E35" s="50">
        <f>IF((D33+D34)&lt;D35,D35,0)</f>
        <v>0</v>
      </c>
      <c r="F35" s="36"/>
      <c r="G35" s="3"/>
    </row>
    <row r="36" spans="1:7" s="18" customFormat="1" ht="15" x14ac:dyDescent="0.3">
      <c r="A36" s="60"/>
      <c r="B36" s="122" t="s">
        <v>34</v>
      </c>
      <c r="C36" s="122"/>
      <c r="D36" s="122"/>
      <c r="E36" s="44">
        <f>IF((D33+D34)&gt;D35,(D33+D34),D35)</f>
        <v>0</v>
      </c>
      <c r="F36" s="36"/>
      <c r="G36" s="3"/>
    </row>
    <row r="37" spans="1:7" s="18" customFormat="1" ht="15" x14ac:dyDescent="0.3">
      <c r="A37" s="36"/>
      <c r="B37" s="51" t="s">
        <v>13</v>
      </c>
      <c r="C37" s="52"/>
      <c r="D37" s="53"/>
      <c r="E37" s="53"/>
      <c r="F37" s="36"/>
      <c r="G37" s="3"/>
    </row>
    <row r="38" spans="1:7" s="20" customFormat="1" ht="8.1" customHeight="1" x14ac:dyDescent="0.3">
      <c r="A38" s="36"/>
      <c r="B38" s="127"/>
      <c r="C38" s="127"/>
      <c r="D38" s="127"/>
      <c r="E38" s="127"/>
      <c r="F38" s="36"/>
      <c r="G38" s="11"/>
    </row>
    <row r="39" spans="1:7" s="18" customFormat="1" ht="15" customHeight="1" x14ac:dyDescent="0.3">
      <c r="A39" s="60"/>
      <c r="B39" s="62"/>
      <c r="C39" s="63" t="s">
        <v>19</v>
      </c>
      <c r="D39" s="63" t="s">
        <v>18</v>
      </c>
      <c r="E39" s="62"/>
      <c r="F39" s="36"/>
      <c r="G39" s="3"/>
    </row>
    <row r="40" spans="1:7" s="21" customFormat="1" ht="15" customHeight="1" x14ac:dyDescent="0.3">
      <c r="A40" s="60"/>
      <c r="B40" s="62" t="s">
        <v>54</v>
      </c>
      <c r="C40" s="113"/>
      <c r="D40" s="120"/>
      <c r="E40" s="50">
        <f>IF(D40&gt;120.2,"MAXIMO 120,20€",C40*D40)</f>
        <v>0</v>
      </c>
      <c r="F40" s="36"/>
      <c r="G40" s="5"/>
    </row>
    <row r="41" spans="1:7" s="22" customFormat="1" ht="15" x14ac:dyDescent="0.3">
      <c r="A41" s="60"/>
      <c r="B41" s="62" t="s">
        <v>55</v>
      </c>
      <c r="C41" s="113"/>
      <c r="D41" s="100"/>
      <c r="E41" s="50">
        <f t="shared" ref="E41:E45" si="0">IF(D41&gt;120.2,"MAXIMO 120,20€",C41*D41)</f>
        <v>0</v>
      </c>
      <c r="F41" s="36"/>
      <c r="G41" s="6"/>
    </row>
    <row r="42" spans="1:7" s="22" customFormat="1" ht="15" x14ac:dyDescent="0.3">
      <c r="A42" s="60"/>
      <c r="B42" s="62" t="s">
        <v>56</v>
      </c>
      <c r="C42" s="113"/>
      <c r="D42" s="100"/>
      <c r="E42" s="50">
        <f t="shared" si="0"/>
        <v>0</v>
      </c>
      <c r="F42" s="36"/>
      <c r="G42" s="6"/>
    </row>
    <row r="43" spans="1:7" s="22" customFormat="1" ht="15" x14ac:dyDescent="0.3">
      <c r="A43" s="60"/>
      <c r="B43" s="62" t="s">
        <v>57</v>
      </c>
      <c r="C43" s="113"/>
      <c r="D43" s="100"/>
      <c r="E43" s="50">
        <f>IF(D43&gt;150.2,"MAXIMO 120,20€",C43*D43)</f>
        <v>0</v>
      </c>
      <c r="F43" s="36"/>
      <c r="G43" s="6"/>
    </row>
    <row r="44" spans="1:7" s="22" customFormat="1" ht="15" x14ac:dyDescent="0.3">
      <c r="A44" s="60"/>
      <c r="B44" s="62" t="s">
        <v>58</v>
      </c>
      <c r="C44" s="113"/>
      <c r="D44" s="100"/>
      <c r="E44" s="50">
        <f t="shared" si="0"/>
        <v>0</v>
      </c>
      <c r="F44" s="36"/>
      <c r="G44" s="6"/>
    </row>
    <row r="45" spans="1:7" s="22" customFormat="1" ht="15" x14ac:dyDescent="0.3">
      <c r="A45" s="60"/>
      <c r="B45" s="62" t="s">
        <v>59</v>
      </c>
      <c r="C45" s="113"/>
      <c r="D45" s="100"/>
      <c r="E45" s="50">
        <f t="shared" si="0"/>
        <v>0</v>
      </c>
      <c r="F45" s="36"/>
      <c r="G45" s="6"/>
    </row>
    <row r="46" spans="1:7" s="22" customFormat="1" ht="15" x14ac:dyDescent="0.3">
      <c r="A46" s="60"/>
      <c r="B46" s="96" t="s">
        <v>91</v>
      </c>
      <c r="C46" s="113"/>
      <c r="D46" s="100"/>
      <c r="E46" s="50">
        <f t="shared" ref="E46" si="1">C46*D46</f>
        <v>0</v>
      </c>
      <c r="F46" s="36"/>
      <c r="G46" s="6"/>
    </row>
    <row r="47" spans="1:7" s="22" customFormat="1" ht="15" x14ac:dyDescent="0.3">
      <c r="A47" s="36"/>
      <c r="B47" s="122" t="s">
        <v>1</v>
      </c>
      <c r="C47" s="122"/>
      <c r="D47" s="122"/>
      <c r="E47" s="44">
        <f>SUBTOTAL(9,E40:E46)</f>
        <v>0</v>
      </c>
      <c r="F47" s="36"/>
      <c r="G47" s="6"/>
    </row>
    <row r="48" spans="1:7" s="22" customFormat="1" ht="9" customHeight="1" x14ac:dyDescent="0.3">
      <c r="A48" s="36"/>
      <c r="B48" s="123" t="str">
        <f>IF(pTeoria&gt;120.2,"La partida de Clases Teóricas sobrepasa el límite establecido",IF(pPracticas&gt;120.2,"La partida de Clases Prácticas sobrepasa el límite establecido",IF(pSeminarios&gt;120.2,"La partida de Seminarios sobrepasa el límite establecido",IF(pConferencias&gt;300,"La partida de Conferencias sobrepasa el límite establecido",IF(pTutorias&gt;120.2,"La partida de Tutorías sobrepasa el límite establecido",IF(pProyectos&gt;(120.2),"La partida de Proyectos sobrepasa el límite establecido",""))))))</f>
        <v/>
      </c>
      <c r="C48" s="123"/>
      <c r="D48" s="123"/>
      <c r="E48" s="123"/>
      <c r="F48" s="36"/>
      <c r="G48" s="6"/>
    </row>
    <row r="49" spans="1:7" s="22" customFormat="1" ht="9" customHeight="1" x14ac:dyDescent="0.3">
      <c r="A49" s="45"/>
      <c r="B49" s="46"/>
      <c r="C49" s="47"/>
      <c r="D49" s="47"/>
      <c r="E49" s="47"/>
      <c r="F49" s="45"/>
      <c r="G49" s="6"/>
    </row>
    <row r="50" spans="1:7" s="22" customFormat="1" ht="14.25" x14ac:dyDescent="0.3">
      <c r="A50" s="45"/>
      <c r="B50" s="46"/>
      <c r="C50" s="47"/>
      <c r="D50" s="47"/>
      <c r="E50" s="47"/>
      <c r="F50" s="45"/>
      <c r="G50" s="6"/>
    </row>
    <row r="51" spans="1:7" s="18" customFormat="1" ht="15" x14ac:dyDescent="0.3">
      <c r="A51" s="36"/>
      <c r="B51" s="128"/>
      <c r="C51" s="128"/>
      <c r="D51" s="128"/>
      <c r="E51" s="128"/>
      <c r="F51" s="36"/>
      <c r="G51" s="3"/>
    </row>
    <row r="52" spans="1:7" s="23" customFormat="1" ht="20.100000000000001" customHeight="1" x14ac:dyDescent="0.3">
      <c r="A52" s="36"/>
      <c r="B52" s="152" t="s">
        <v>66</v>
      </c>
      <c r="C52" s="152"/>
      <c r="D52" s="151"/>
      <c r="E52" s="100"/>
      <c r="F52" s="36"/>
      <c r="G52" s="12"/>
    </row>
    <row r="53" spans="1:7" s="23" customFormat="1" ht="20.100000000000001" customHeight="1" x14ac:dyDescent="0.3">
      <c r="A53" s="36"/>
      <c r="B53" s="148" t="s">
        <v>67</v>
      </c>
      <c r="C53" s="148"/>
      <c r="D53" s="149"/>
      <c r="E53" s="100"/>
      <c r="F53" s="36"/>
      <c r="G53" s="12"/>
    </row>
    <row r="54" spans="1:7" s="22" customFormat="1" ht="15" x14ac:dyDescent="0.3">
      <c r="A54" s="36"/>
      <c r="B54" s="131" t="s">
        <v>2</v>
      </c>
      <c r="C54" s="131"/>
      <c r="D54" s="131"/>
      <c r="E54" s="44">
        <f>SUBTOTAL(9,E52:E53)</f>
        <v>0</v>
      </c>
      <c r="F54" s="36"/>
      <c r="G54" s="6"/>
    </row>
    <row r="55" spans="1:7" s="20" customFormat="1" ht="11.1" customHeight="1" x14ac:dyDescent="0.3">
      <c r="A55" s="45"/>
      <c r="B55" s="66"/>
      <c r="C55" s="109"/>
      <c r="D55" s="109"/>
      <c r="E55" s="110" t="str">
        <f>IF(E54&gt;(E47*0.15),"La partida Dirección/Coordinación supera 15% docencia","")</f>
        <v/>
      </c>
      <c r="F55" s="45"/>
      <c r="G55" s="11"/>
    </row>
    <row r="56" spans="1:7" s="18" customFormat="1" ht="15" customHeight="1" x14ac:dyDescent="0.3">
      <c r="A56" s="45"/>
      <c r="B56" s="66"/>
      <c r="C56" s="67"/>
      <c r="D56" s="67"/>
      <c r="E56" s="47"/>
      <c r="F56" s="45"/>
      <c r="G56" s="3"/>
    </row>
    <row r="57" spans="1:7" s="22" customFormat="1" ht="15" customHeight="1" x14ac:dyDescent="0.3">
      <c r="A57" s="45"/>
      <c r="B57" s="66"/>
      <c r="C57" s="67"/>
      <c r="D57" s="67"/>
      <c r="E57" s="47"/>
      <c r="F57" s="45"/>
      <c r="G57" s="6"/>
    </row>
    <row r="58" spans="1:7" s="22" customFormat="1" ht="15" customHeight="1" x14ac:dyDescent="0.3">
      <c r="A58" s="60"/>
      <c r="B58" s="129"/>
      <c r="C58" s="129"/>
      <c r="D58" s="129"/>
      <c r="E58" s="129"/>
      <c r="F58" s="36"/>
      <c r="G58" s="6"/>
    </row>
    <row r="59" spans="1:7" s="22" customFormat="1" ht="15" customHeight="1" x14ac:dyDescent="0.3">
      <c r="A59" s="60"/>
      <c r="B59" s="68" t="s">
        <v>3</v>
      </c>
      <c r="C59" s="64"/>
      <c r="D59" s="52"/>
      <c r="E59" s="53"/>
      <c r="F59" s="36"/>
      <c r="G59" s="6"/>
    </row>
    <row r="60" spans="1:7" s="18" customFormat="1" ht="14.1" customHeight="1" x14ac:dyDescent="0.3">
      <c r="A60" s="60"/>
      <c r="B60" s="148" t="s">
        <v>60</v>
      </c>
      <c r="C60" s="148"/>
      <c r="D60" s="149"/>
      <c r="E60" s="100"/>
      <c r="F60" s="36"/>
      <c r="G60" s="3"/>
    </row>
    <row r="61" spans="1:7" s="20" customFormat="1" ht="14.1" customHeight="1" x14ac:dyDescent="0.3">
      <c r="A61" s="60"/>
      <c r="B61" s="148" t="s">
        <v>61</v>
      </c>
      <c r="C61" s="148"/>
      <c r="D61" s="149"/>
      <c r="E61" s="100"/>
      <c r="F61" s="36"/>
      <c r="G61" s="11"/>
    </row>
    <row r="62" spans="1:7" s="20" customFormat="1" ht="12.75" customHeight="1" x14ac:dyDescent="0.3">
      <c r="A62" s="60"/>
      <c r="B62" s="48" t="s">
        <v>27</v>
      </c>
      <c r="C62" s="70"/>
      <c r="D62" s="52"/>
      <c r="E62" s="43"/>
      <c r="F62" s="36"/>
      <c r="G62" s="11"/>
    </row>
    <row r="63" spans="1:7" s="22" customFormat="1" ht="14.1" customHeight="1" x14ac:dyDescent="0.3">
      <c r="A63" s="60"/>
      <c r="B63" s="148" t="s">
        <v>62</v>
      </c>
      <c r="C63" s="148"/>
      <c r="D63" s="149"/>
      <c r="E63" s="100"/>
      <c r="F63" s="36"/>
      <c r="G63" s="6"/>
    </row>
    <row r="64" spans="1:7" s="22" customFormat="1" ht="14.1" customHeight="1" x14ac:dyDescent="0.3">
      <c r="A64" s="60"/>
      <c r="B64" s="148" t="s">
        <v>63</v>
      </c>
      <c r="C64" s="148"/>
      <c r="D64" s="149"/>
      <c r="E64" s="100"/>
      <c r="F64" s="36"/>
      <c r="G64" s="6"/>
    </row>
    <row r="65" spans="1:7" s="22" customFormat="1" ht="15" x14ac:dyDescent="0.3">
      <c r="A65" s="60"/>
      <c r="B65" s="48" t="s">
        <v>26</v>
      </c>
      <c r="C65" s="70"/>
      <c r="D65" s="52"/>
      <c r="E65" s="43"/>
      <c r="F65" s="36"/>
      <c r="G65" s="6"/>
    </row>
    <row r="66" spans="1:7" s="22" customFormat="1" ht="14.1" customHeight="1" x14ac:dyDescent="0.3">
      <c r="A66" s="60"/>
      <c r="B66" s="148" t="s">
        <v>62</v>
      </c>
      <c r="C66" s="148"/>
      <c r="D66" s="149"/>
      <c r="E66" s="100"/>
      <c r="F66" s="36"/>
      <c r="G66" s="6"/>
    </row>
    <row r="67" spans="1:7" s="22" customFormat="1" ht="14.1" customHeight="1" x14ac:dyDescent="0.3">
      <c r="A67" s="60"/>
      <c r="B67" s="148" t="s">
        <v>63</v>
      </c>
      <c r="C67" s="148"/>
      <c r="D67" s="149"/>
      <c r="E67" s="100"/>
      <c r="F67" s="36"/>
      <c r="G67" s="6"/>
    </row>
    <row r="68" spans="1:7" s="22" customFormat="1" ht="14.1" customHeight="1" x14ac:dyDescent="0.3">
      <c r="A68" s="60"/>
      <c r="B68" s="97" t="s">
        <v>90</v>
      </c>
      <c r="C68" s="150" t="s">
        <v>64</v>
      </c>
      <c r="D68" s="151"/>
      <c r="E68" s="100"/>
      <c r="F68" s="36"/>
      <c r="G68" s="6"/>
    </row>
    <row r="69" spans="1:7" s="18" customFormat="1" ht="15" x14ac:dyDescent="0.3">
      <c r="A69" s="60"/>
      <c r="B69" s="122" t="s">
        <v>4</v>
      </c>
      <c r="C69" s="122"/>
      <c r="D69" s="122"/>
      <c r="E69" s="44">
        <f>SUBTOTAL(9,E60:E68)</f>
        <v>0</v>
      </c>
      <c r="F69" s="36"/>
      <c r="G69" s="3"/>
    </row>
    <row r="70" spans="1:7" s="20" customFormat="1" ht="11.25" customHeight="1" x14ac:dyDescent="0.3">
      <c r="A70" s="72"/>
      <c r="B70" s="73" t="s">
        <v>31</v>
      </c>
      <c r="C70" s="74"/>
      <c r="D70" s="74"/>
      <c r="E70" s="74"/>
      <c r="F70" s="75"/>
      <c r="G70" s="11"/>
    </row>
    <row r="71" spans="1:7" s="20" customFormat="1" ht="11.25" customHeight="1" x14ac:dyDescent="0.3">
      <c r="A71" s="75"/>
      <c r="B71" s="73" t="s">
        <v>51</v>
      </c>
      <c r="C71" s="73"/>
      <c r="D71" s="76"/>
      <c r="E71" s="76"/>
      <c r="F71" s="75"/>
      <c r="G71" s="11"/>
    </row>
    <row r="72" spans="1:7" s="18" customFormat="1" ht="15" customHeight="1" x14ac:dyDescent="0.3">
      <c r="A72" s="45"/>
      <c r="B72" s="46"/>
      <c r="C72" s="47"/>
      <c r="D72" s="47"/>
      <c r="E72" s="47"/>
      <c r="F72" s="45"/>
      <c r="G72" s="3"/>
    </row>
    <row r="73" spans="1:7" s="18" customFormat="1" ht="15" customHeight="1" x14ac:dyDescent="0.3">
      <c r="A73" s="45"/>
      <c r="B73" s="46"/>
      <c r="C73" s="47"/>
      <c r="D73" s="47"/>
      <c r="E73" s="47"/>
      <c r="F73" s="45"/>
      <c r="G73" s="3"/>
    </row>
    <row r="74" spans="1:7" s="18" customFormat="1" ht="15" x14ac:dyDescent="0.3">
      <c r="A74" s="60"/>
      <c r="B74" s="147"/>
      <c r="C74" s="147"/>
      <c r="D74" s="147"/>
      <c r="E74" s="147"/>
      <c r="F74" s="36"/>
      <c r="G74" s="3"/>
    </row>
    <row r="75" spans="1:7" s="18" customFormat="1" ht="15" x14ac:dyDescent="0.3">
      <c r="A75" s="60"/>
      <c r="B75" s="114"/>
      <c r="C75" s="139" t="s">
        <v>65</v>
      </c>
      <c r="D75" s="140"/>
      <c r="E75" s="100"/>
      <c r="F75" s="36"/>
      <c r="G75" s="3"/>
    </row>
    <row r="76" spans="1:7" s="18" customFormat="1" ht="15" x14ac:dyDescent="0.3">
      <c r="A76" s="60"/>
      <c r="B76" s="114" t="s">
        <v>0</v>
      </c>
      <c r="C76" s="139" t="s">
        <v>65</v>
      </c>
      <c r="D76" s="140"/>
      <c r="E76" s="100"/>
      <c r="F76" s="36"/>
      <c r="G76" s="3"/>
    </row>
    <row r="77" spans="1:7" s="18" customFormat="1" ht="15" x14ac:dyDescent="0.3">
      <c r="A77" s="60"/>
      <c r="B77" s="114" t="s">
        <v>0</v>
      </c>
      <c r="C77" s="139" t="s">
        <v>65</v>
      </c>
      <c r="D77" s="140"/>
      <c r="E77" s="100"/>
      <c r="F77" s="36"/>
      <c r="G77" s="3"/>
    </row>
    <row r="78" spans="1:7" s="20" customFormat="1" ht="12.75" customHeight="1" x14ac:dyDescent="0.3">
      <c r="A78" s="60"/>
      <c r="B78" s="122" t="s">
        <v>5</v>
      </c>
      <c r="C78" s="122"/>
      <c r="D78" s="122"/>
      <c r="E78" s="44">
        <f>SUBTOTAL(9,E75:E77)</f>
        <v>0</v>
      </c>
      <c r="F78" s="36"/>
      <c r="G78" s="11"/>
    </row>
    <row r="79" spans="1:7" s="20" customFormat="1" ht="8.1" customHeight="1" x14ac:dyDescent="0.3">
      <c r="A79" s="45"/>
      <c r="B79" s="46"/>
      <c r="C79" s="47"/>
      <c r="D79" s="47"/>
      <c r="E79" s="47"/>
      <c r="F79" s="45"/>
      <c r="G79" s="11"/>
    </row>
    <row r="80" spans="1:7" s="18" customFormat="1" ht="15" customHeight="1" x14ac:dyDescent="0.3">
      <c r="A80" s="45"/>
      <c r="B80" s="46"/>
      <c r="C80" s="47"/>
      <c r="D80" s="47"/>
      <c r="E80" s="47"/>
      <c r="F80" s="45"/>
      <c r="G80" s="3"/>
    </row>
    <row r="81" spans="1:7" s="18" customFormat="1" ht="15" customHeight="1" x14ac:dyDescent="0.3">
      <c r="A81" s="60"/>
      <c r="B81" s="125"/>
      <c r="C81" s="125"/>
      <c r="D81" s="125"/>
      <c r="E81" s="125"/>
      <c r="F81" s="36"/>
      <c r="G81" s="3"/>
    </row>
    <row r="82" spans="1:7" s="18" customFormat="1" ht="15" x14ac:dyDescent="0.3">
      <c r="A82" s="60"/>
      <c r="B82" s="152" t="s">
        <v>68</v>
      </c>
      <c r="C82" s="152"/>
      <c r="D82" s="151"/>
      <c r="E82" s="100"/>
      <c r="F82" s="36"/>
      <c r="G82" s="3"/>
    </row>
    <row r="83" spans="1:7" s="18" customFormat="1" ht="15" x14ac:dyDescent="0.3">
      <c r="A83" s="60"/>
      <c r="B83" s="148" t="s">
        <v>69</v>
      </c>
      <c r="C83" s="148"/>
      <c r="D83" s="149"/>
      <c r="E83" s="100"/>
      <c r="F83" s="36"/>
      <c r="G83" s="3"/>
    </row>
    <row r="84" spans="1:7" s="18" customFormat="1" ht="15" x14ac:dyDescent="0.3">
      <c r="A84" s="60"/>
      <c r="B84" s="148" t="s">
        <v>70</v>
      </c>
      <c r="C84" s="148"/>
      <c r="D84" s="149"/>
      <c r="E84" s="100"/>
      <c r="F84" s="36"/>
      <c r="G84" s="3"/>
    </row>
    <row r="85" spans="1:7" s="23" customFormat="1" ht="15" x14ac:dyDescent="0.3">
      <c r="A85" s="60"/>
      <c r="B85" s="148" t="s">
        <v>71</v>
      </c>
      <c r="C85" s="148"/>
      <c r="D85" s="149"/>
      <c r="E85" s="100"/>
      <c r="F85" s="36"/>
      <c r="G85" s="12"/>
    </row>
    <row r="86" spans="1:7" s="20" customFormat="1" ht="12.75" customHeight="1" x14ac:dyDescent="0.3">
      <c r="A86" s="60"/>
      <c r="B86" s="153" t="s">
        <v>30</v>
      </c>
      <c r="C86" s="154"/>
      <c r="D86" s="70" t="s">
        <v>72</v>
      </c>
      <c r="E86" s="100"/>
      <c r="F86" s="36"/>
      <c r="G86" s="11"/>
    </row>
    <row r="87" spans="1:7" s="20" customFormat="1" ht="12.75" customHeight="1" x14ac:dyDescent="0.3">
      <c r="A87" s="60"/>
      <c r="B87" s="122" t="s">
        <v>6</v>
      </c>
      <c r="C87" s="122"/>
      <c r="D87" s="122"/>
      <c r="E87" s="44">
        <f>SUBTOTAL(9,E82:E86)</f>
        <v>0</v>
      </c>
      <c r="F87" s="36"/>
      <c r="G87" s="11"/>
    </row>
    <row r="88" spans="1:7" s="18" customFormat="1" ht="15" customHeight="1" x14ac:dyDescent="0.3">
      <c r="A88" s="45"/>
      <c r="B88" s="46"/>
      <c r="C88" s="47"/>
      <c r="D88" s="47"/>
      <c r="E88" s="47"/>
      <c r="F88" s="45"/>
      <c r="G88" s="3"/>
    </row>
    <row r="89" spans="1:7" s="18" customFormat="1" ht="15" customHeight="1" x14ac:dyDescent="0.3">
      <c r="A89" s="45"/>
      <c r="B89" s="46"/>
      <c r="C89" s="47"/>
      <c r="D89" s="47"/>
      <c r="E89" s="47"/>
      <c r="F89" s="45"/>
      <c r="G89" s="3"/>
    </row>
    <row r="90" spans="1:7" s="18" customFormat="1" ht="15" x14ac:dyDescent="0.3">
      <c r="A90" s="60"/>
      <c r="B90" s="125"/>
      <c r="C90" s="125"/>
      <c r="D90" s="125"/>
      <c r="E90" s="125"/>
      <c r="F90" s="36"/>
      <c r="G90" s="3"/>
    </row>
    <row r="91" spans="1:7" s="18" customFormat="1" ht="15" x14ac:dyDescent="0.3">
      <c r="A91" s="60"/>
      <c r="B91" s="160" t="s">
        <v>73</v>
      </c>
      <c r="C91" s="160"/>
      <c r="D91" s="161"/>
      <c r="E91" s="100"/>
      <c r="F91" s="36"/>
      <c r="G91" s="3"/>
    </row>
    <row r="92" spans="1:7" s="20" customFormat="1" ht="12.75" customHeight="1" x14ac:dyDescent="0.3">
      <c r="A92" s="60"/>
      <c r="B92" s="155" t="s">
        <v>74</v>
      </c>
      <c r="C92" s="155"/>
      <c r="D92" s="156"/>
      <c r="E92" s="100"/>
      <c r="F92" s="36"/>
      <c r="G92" s="11"/>
    </row>
    <row r="93" spans="1:7" s="20" customFormat="1" ht="12.75" customHeight="1" x14ac:dyDescent="0.3">
      <c r="A93" s="60"/>
      <c r="B93" s="155" t="s">
        <v>75</v>
      </c>
      <c r="C93" s="155"/>
      <c r="D93" s="156"/>
      <c r="E93" s="100"/>
      <c r="F93" s="36"/>
      <c r="G93" s="11"/>
    </row>
    <row r="94" spans="1:7" s="18" customFormat="1" ht="15" customHeight="1" x14ac:dyDescent="0.3">
      <c r="A94" s="60"/>
      <c r="B94" s="157" t="s">
        <v>76</v>
      </c>
      <c r="C94" s="158"/>
      <c r="D94" s="159"/>
      <c r="E94" s="100"/>
      <c r="F94" s="36"/>
      <c r="G94" s="3"/>
    </row>
    <row r="95" spans="1:7" s="22" customFormat="1" ht="15" customHeight="1" x14ac:dyDescent="0.3">
      <c r="A95" s="60"/>
      <c r="B95" s="122" t="s">
        <v>7</v>
      </c>
      <c r="C95" s="122"/>
      <c r="D95" s="122"/>
      <c r="E95" s="44">
        <f>SUBTOTAL(9,E91:E94)</f>
        <v>0</v>
      </c>
      <c r="F95" s="36"/>
      <c r="G95" s="6"/>
    </row>
    <row r="96" spans="1:7" s="22" customFormat="1" ht="14.25" x14ac:dyDescent="0.3">
      <c r="A96" s="45"/>
      <c r="B96" s="46"/>
      <c r="C96" s="47"/>
      <c r="D96" s="47"/>
      <c r="E96" s="47"/>
      <c r="F96" s="45"/>
      <c r="G96" s="6"/>
    </row>
    <row r="97" spans="1:8" s="22" customFormat="1" ht="14.25" x14ac:dyDescent="0.3">
      <c r="A97" s="45"/>
      <c r="B97" s="46"/>
      <c r="C97" s="47"/>
      <c r="D97" s="47"/>
      <c r="E97" s="47"/>
      <c r="F97" s="45"/>
      <c r="G97" s="6"/>
    </row>
    <row r="98" spans="1:8" s="22" customFormat="1" ht="15" x14ac:dyDescent="0.3">
      <c r="A98" s="60"/>
      <c r="B98" s="125"/>
      <c r="C98" s="125"/>
      <c r="D98" s="125"/>
      <c r="E98" s="125"/>
      <c r="F98" s="36"/>
      <c r="G98" s="6"/>
    </row>
    <row r="99" spans="1:8" s="22" customFormat="1" ht="15" x14ac:dyDescent="0.3">
      <c r="A99" s="60"/>
      <c r="B99" s="152" t="s">
        <v>77</v>
      </c>
      <c r="C99" s="152"/>
      <c r="D99" s="151"/>
      <c r="E99" s="102"/>
      <c r="F99" s="36"/>
      <c r="G99" s="14" t="b">
        <v>0</v>
      </c>
    </row>
    <row r="100" spans="1:8" s="22" customFormat="1" ht="15" x14ac:dyDescent="0.3">
      <c r="A100" s="60"/>
      <c r="B100" s="148" t="s">
        <v>78</v>
      </c>
      <c r="C100" s="148"/>
      <c r="D100" s="149"/>
      <c r="E100" s="102"/>
      <c r="F100" s="36"/>
      <c r="G100" s="6"/>
    </row>
    <row r="101" spans="1:8" s="18" customFormat="1" ht="15" x14ac:dyDescent="0.3">
      <c r="A101" s="60"/>
      <c r="B101" s="119" t="s">
        <v>36</v>
      </c>
      <c r="C101" s="164" t="s">
        <v>79</v>
      </c>
      <c r="D101" s="165"/>
      <c r="E101" s="102"/>
      <c r="F101" s="36"/>
      <c r="G101" s="3"/>
    </row>
    <row r="102" spans="1:8" s="18" customFormat="1" ht="15" x14ac:dyDescent="0.3">
      <c r="A102" s="60"/>
      <c r="B102" s="122" t="s">
        <v>8</v>
      </c>
      <c r="C102" s="122"/>
      <c r="D102" s="122"/>
      <c r="E102" s="44">
        <f>SUBTOTAL(9,E99:E101)</f>
        <v>0</v>
      </c>
      <c r="F102" s="36"/>
      <c r="G102" s="3"/>
    </row>
    <row r="103" spans="1:8" s="18" customFormat="1" ht="15" customHeight="1" x14ac:dyDescent="0.3">
      <c r="A103" s="72"/>
      <c r="B103" s="73" t="s">
        <v>35</v>
      </c>
      <c r="C103" s="73"/>
      <c r="D103" s="74"/>
      <c r="E103" s="74"/>
      <c r="F103" s="75"/>
      <c r="G103" s="3"/>
    </row>
    <row r="104" spans="1:8" s="18" customFormat="1" ht="14.25" x14ac:dyDescent="0.3">
      <c r="A104" s="45"/>
      <c r="B104" s="46"/>
      <c r="C104" s="47"/>
      <c r="D104" s="47"/>
      <c r="E104" s="47"/>
      <c r="F104" s="45"/>
      <c r="G104" s="15" t="b">
        <v>0</v>
      </c>
    </row>
    <row r="105" spans="1:8" s="18" customFormat="1" ht="14.25" x14ac:dyDescent="0.3">
      <c r="A105" s="45"/>
      <c r="B105" s="46"/>
      <c r="C105" s="47"/>
      <c r="D105" s="47"/>
      <c r="E105" s="47"/>
      <c r="F105" s="45"/>
      <c r="G105" s="3"/>
    </row>
    <row r="106" spans="1:8" s="25" customFormat="1" ht="18.75" x14ac:dyDescent="0.3">
      <c r="A106" s="60"/>
      <c r="B106" s="62"/>
      <c r="C106" s="43"/>
      <c r="D106" s="77" t="s">
        <v>20</v>
      </c>
      <c r="E106" s="43"/>
      <c r="F106" s="60"/>
      <c r="G106" s="7"/>
      <c r="H106" s="24"/>
    </row>
    <row r="107" spans="1:8" s="18" customFormat="1" ht="15" x14ac:dyDescent="0.3">
      <c r="A107" s="60"/>
      <c r="B107" s="152" t="s">
        <v>80</v>
      </c>
      <c r="C107" s="151"/>
      <c r="D107" s="98"/>
      <c r="E107" s="50" t="str">
        <f>IF(D107&lt;&gt;0,D107*18,"")</f>
        <v/>
      </c>
      <c r="F107" s="60"/>
      <c r="G107" s="4"/>
      <c r="H107" s="26"/>
    </row>
    <row r="108" spans="1:8" s="18" customFormat="1" ht="15" x14ac:dyDescent="0.3">
      <c r="A108" s="60"/>
      <c r="B108" s="148" t="s">
        <v>81</v>
      </c>
      <c r="C108" s="148"/>
      <c r="D108" s="149"/>
      <c r="E108" s="99"/>
      <c r="F108" s="60"/>
      <c r="G108" s="4"/>
      <c r="H108" s="26"/>
    </row>
    <row r="109" spans="1:8" s="18" customFormat="1" ht="15" x14ac:dyDescent="0.3">
      <c r="A109" s="60"/>
      <c r="B109" s="122" t="s">
        <v>9</v>
      </c>
      <c r="C109" s="122"/>
      <c r="D109" s="122"/>
      <c r="E109" s="44">
        <f>SUBTOTAL(9,E107:E108)</f>
        <v>0</v>
      </c>
      <c r="F109" s="60"/>
      <c r="G109" s="3"/>
    </row>
    <row r="110" spans="1:8" s="18" customFormat="1" ht="14.25" x14ac:dyDescent="0.3">
      <c r="A110" s="45"/>
      <c r="B110" s="46"/>
      <c r="C110" s="47"/>
      <c r="D110" s="47"/>
      <c r="E110" s="47"/>
      <c r="F110" s="45"/>
      <c r="G110" s="4"/>
    </row>
    <row r="111" spans="1:8" s="18" customFormat="1" ht="14.25" x14ac:dyDescent="0.3">
      <c r="A111" s="45"/>
      <c r="B111" s="46"/>
      <c r="C111" s="47"/>
      <c r="D111" s="47"/>
      <c r="E111" s="47"/>
      <c r="F111" s="45"/>
      <c r="G111" s="4"/>
    </row>
    <row r="112" spans="1:8" s="18" customFormat="1" ht="15" x14ac:dyDescent="0.3">
      <c r="A112" s="36"/>
      <c r="B112" s="125"/>
      <c r="C112" s="125"/>
      <c r="D112" s="125"/>
      <c r="E112" s="125"/>
      <c r="F112" s="36"/>
      <c r="G112" s="4"/>
    </row>
    <row r="113" spans="1:256" s="18" customFormat="1" ht="15" x14ac:dyDescent="0.3">
      <c r="A113" s="36"/>
      <c r="B113" s="78" t="s">
        <v>21</v>
      </c>
      <c r="C113" s="79"/>
      <c r="D113" s="43"/>
      <c r="E113" s="43"/>
      <c r="F113" s="36"/>
      <c r="G113" s="3"/>
    </row>
    <row r="114" spans="1:256" s="18" customFormat="1" ht="15" x14ac:dyDescent="0.3">
      <c r="A114" s="36"/>
      <c r="B114" s="69" t="s">
        <v>82</v>
      </c>
      <c r="C114" s="70"/>
      <c r="D114" s="52"/>
      <c r="E114" s="100"/>
      <c r="F114" s="36"/>
      <c r="G114" s="3"/>
    </row>
    <row r="115" spans="1:256" s="18" customFormat="1" ht="15" x14ac:dyDescent="0.3">
      <c r="A115" s="36"/>
      <c r="B115" s="69" t="s">
        <v>83</v>
      </c>
      <c r="C115" s="70"/>
      <c r="D115" s="52"/>
      <c r="E115" s="100"/>
      <c r="F115" s="36"/>
      <c r="G115" s="3"/>
    </row>
    <row r="116" spans="1:256" s="18" customFormat="1" ht="12.95" customHeight="1" x14ac:dyDescent="0.3">
      <c r="A116" s="36"/>
      <c r="B116" s="65" t="s">
        <v>84</v>
      </c>
      <c r="C116" s="80"/>
      <c r="D116" s="80"/>
      <c r="E116" s="100"/>
      <c r="F116" s="36"/>
      <c r="G116" s="3"/>
    </row>
    <row r="117" spans="1:256" s="28" customFormat="1" ht="12.75" customHeight="1" x14ac:dyDescent="0.3">
      <c r="A117" s="36"/>
      <c r="B117" s="61" t="s">
        <v>86</v>
      </c>
      <c r="C117" s="80"/>
      <c r="D117" s="80"/>
      <c r="E117" s="50">
        <f>IF(G99,400,0)</f>
        <v>0</v>
      </c>
      <c r="F117" s="36"/>
      <c r="G117" s="8"/>
      <c r="H117" s="27"/>
    </row>
    <row r="118" spans="1:256" s="18" customFormat="1" ht="15" x14ac:dyDescent="0.3">
      <c r="A118" s="36"/>
      <c r="B118" s="101" t="s">
        <v>49</v>
      </c>
      <c r="C118" s="166" t="s">
        <v>85</v>
      </c>
      <c r="D118" s="167"/>
      <c r="E118" s="100"/>
      <c r="F118" s="36"/>
      <c r="G118" s="3"/>
    </row>
    <row r="119" spans="1:256" s="18" customFormat="1" ht="15" x14ac:dyDescent="0.3">
      <c r="A119" s="36"/>
      <c r="B119" s="122" t="s">
        <v>10</v>
      </c>
      <c r="C119" s="122"/>
      <c r="D119" s="122"/>
      <c r="E119" s="44">
        <f>SUBTOTAL(9,E113:E118)</f>
        <v>0</v>
      </c>
      <c r="F119" s="36"/>
      <c r="G119" s="3"/>
    </row>
    <row r="120" spans="1:256" s="19" customFormat="1" ht="24" customHeight="1" x14ac:dyDescent="0.3">
      <c r="A120" s="36"/>
      <c r="B120" s="81"/>
      <c r="C120" s="43"/>
      <c r="D120" s="43"/>
      <c r="E120" s="43"/>
      <c r="F120" s="36"/>
      <c r="G120" s="13"/>
    </row>
    <row r="121" spans="1:256" s="18" customFormat="1" ht="15" x14ac:dyDescent="0.3">
      <c r="A121" s="36"/>
      <c r="B121" s="71" t="s">
        <v>87</v>
      </c>
      <c r="C121" s="61"/>
      <c r="D121" s="52"/>
      <c r="E121" s="102"/>
      <c r="F121" s="36"/>
      <c r="G121" s="3"/>
    </row>
    <row r="122" spans="1:256" s="18" customFormat="1" ht="15" customHeight="1" x14ac:dyDescent="0.3">
      <c r="A122" s="36"/>
      <c r="B122" s="61" t="s">
        <v>22</v>
      </c>
      <c r="C122" s="61"/>
      <c r="D122" s="104">
        <f>IF(G104,5.5,5.5)</f>
        <v>5.5</v>
      </c>
      <c r="E122" s="50">
        <f>nAlumnos*D122</f>
        <v>0</v>
      </c>
      <c r="F122" s="36"/>
      <c r="G122" s="3"/>
    </row>
    <row r="123" spans="1:256" s="18" customFormat="1" ht="15" x14ac:dyDescent="0.3">
      <c r="A123" s="38"/>
      <c r="B123" s="42"/>
      <c r="C123" s="43"/>
      <c r="D123" s="43"/>
      <c r="E123" s="43"/>
      <c r="F123" s="36"/>
      <c r="G123" s="3"/>
    </row>
    <row r="124" spans="1:256" s="18" customFormat="1" ht="21" x14ac:dyDescent="0.4">
      <c r="A124" s="82"/>
      <c r="B124" s="87" t="s">
        <v>11</v>
      </c>
      <c r="C124" s="88"/>
      <c r="D124" s="144">
        <f>Becas+TCompensacion+E47+E54+E69+E78+E87+E95+E102+E109+E119+E121+E122</f>
        <v>0</v>
      </c>
      <c r="E124" s="145"/>
      <c r="F124" s="83"/>
      <c r="G124" s="3"/>
    </row>
    <row r="125" spans="1:256" s="18" customFormat="1" ht="15" x14ac:dyDescent="0.3">
      <c r="A125" s="36"/>
      <c r="B125" s="42"/>
      <c r="C125" s="43"/>
      <c r="D125" s="43"/>
      <c r="E125" s="43"/>
      <c r="F125" s="38"/>
      <c r="G125" s="3"/>
    </row>
    <row r="126" spans="1:256" s="28" customFormat="1" ht="21" thickBot="1" x14ac:dyDescent="0.35">
      <c r="A126" s="36"/>
      <c r="B126" s="42"/>
      <c r="C126" s="43"/>
      <c r="D126" s="43"/>
      <c r="E126" s="43"/>
      <c r="F126" s="38"/>
      <c r="G126" s="8"/>
      <c r="H126" s="27"/>
    </row>
    <row r="127" spans="1:256" s="29" customFormat="1" ht="24" thickTop="1" thickBot="1" x14ac:dyDescent="0.45">
      <c r="A127" s="84"/>
      <c r="B127" s="162" t="s">
        <v>88</v>
      </c>
      <c r="C127" s="163"/>
      <c r="D127" s="132">
        <f>TotalIngresos-TGastos</f>
        <v>0</v>
      </c>
      <c r="E127" s="133"/>
      <c r="F127" s="85"/>
      <c r="G127" s="16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ht="15.75" thickTop="1" x14ac:dyDescent="0.3">
      <c r="A128" s="36"/>
      <c r="B128" s="43"/>
      <c r="C128" s="43"/>
      <c r="D128" s="43"/>
      <c r="E128" s="43"/>
      <c r="F128" s="38"/>
      <c r="G128" s="9"/>
      <c r="H128" s="18"/>
    </row>
    <row r="129" spans="1:7" ht="15" x14ac:dyDescent="0.3">
      <c r="A129" s="36"/>
      <c r="B129" s="103" t="s">
        <v>52</v>
      </c>
      <c r="C129" s="121">
        <f ca="1">TODAY()</f>
        <v>45111</v>
      </c>
      <c r="D129" s="121"/>
      <c r="E129" s="121"/>
      <c r="F129" s="105"/>
      <c r="G129" s="9"/>
    </row>
    <row r="130" spans="1:7" ht="15" x14ac:dyDescent="0.3">
      <c r="A130" s="38"/>
      <c r="B130" s="43"/>
      <c r="C130" s="43"/>
      <c r="D130" s="43"/>
      <c r="E130" s="43"/>
      <c r="F130" s="38"/>
      <c r="G130" s="9"/>
    </row>
    <row r="131" spans="1:7" ht="15" x14ac:dyDescent="0.3">
      <c r="A131" s="38"/>
      <c r="B131" s="43"/>
      <c r="C131" s="43"/>
      <c r="D131" s="43"/>
      <c r="E131" s="43"/>
      <c r="F131" s="38"/>
      <c r="G131" s="9"/>
    </row>
    <row r="132" spans="1:7" ht="15" x14ac:dyDescent="0.3">
      <c r="A132" s="38"/>
      <c r="B132" s="43"/>
      <c r="C132" s="43"/>
      <c r="D132" s="43"/>
      <c r="E132" s="43"/>
      <c r="F132" s="38"/>
      <c r="G132" s="9"/>
    </row>
    <row r="133" spans="1:7" ht="15" x14ac:dyDescent="0.3">
      <c r="A133" s="38"/>
      <c r="B133" s="43"/>
      <c r="C133" s="43"/>
      <c r="D133" s="43"/>
      <c r="E133" s="43"/>
      <c r="F133" s="38"/>
      <c r="G133" s="9"/>
    </row>
    <row r="134" spans="1:7" ht="15" x14ac:dyDescent="0.3">
      <c r="A134" s="38"/>
      <c r="B134" s="43"/>
      <c r="C134" s="43"/>
      <c r="D134" s="43"/>
      <c r="E134" s="43"/>
      <c r="F134" s="38"/>
      <c r="G134" s="9"/>
    </row>
    <row r="135" spans="1:7" ht="15" x14ac:dyDescent="0.3">
      <c r="A135" s="38"/>
      <c r="B135" s="38"/>
      <c r="C135" s="38"/>
      <c r="D135" s="38"/>
      <c r="E135" s="38"/>
      <c r="F135" s="38"/>
      <c r="G135" s="9"/>
    </row>
    <row r="136" spans="1:7" ht="15" x14ac:dyDescent="0.3">
      <c r="A136" s="38"/>
      <c r="B136" s="43" t="s">
        <v>32</v>
      </c>
      <c r="C136" s="38"/>
      <c r="D136" s="38"/>
      <c r="E136" s="38"/>
      <c r="F136" s="38"/>
      <c r="G136" s="9"/>
    </row>
    <row r="137" spans="1:7" ht="15" x14ac:dyDescent="0.3">
      <c r="A137" s="38"/>
      <c r="B137" s="38"/>
      <c r="C137" s="38"/>
      <c r="D137" s="38"/>
      <c r="E137" s="38"/>
      <c r="F137" s="38"/>
      <c r="G137" s="9"/>
    </row>
    <row r="138" spans="1:7" ht="15" hidden="1" x14ac:dyDescent="0.2">
      <c r="E138" s="30" t="s">
        <v>48</v>
      </c>
    </row>
    <row r="139" spans="1:7" ht="15" hidden="1" x14ac:dyDescent="0.2">
      <c r="E139" s="30" t="s">
        <v>37</v>
      </c>
    </row>
    <row r="140" spans="1:7" ht="15" hidden="1" x14ac:dyDescent="0.2">
      <c r="E140" s="30" t="s">
        <v>38</v>
      </c>
    </row>
    <row r="141" spans="1:7" ht="15" hidden="1" x14ac:dyDescent="0.2">
      <c r="E141" s="30" t="s">
        <v>39</v>
      </c>
    </row>
    <row r="142" spans="1:7" ht="15" hidden="1" x14ac:dyDescent="0.2">
      <c r="E142" s="31" t="s">
        <v>40</v>
      </c>
    </row>
    <row r="143" spans="1:7" ht="15" hidden="1" x14ac:dyDescent="0.2">
      <c r="E143" s="30" t="s">
        <v>41</v>
      </c>
    </row>
    <row r="144" spans="1:7" ht="15" hidden="1" x14ac:dyDescent="0.2">
      <c r="E144" s="30" t="s">
        <v>42</v>
      </c>
    </row>
    <row r="145" spans="5:5" ht="15" hidden="1" x14ac:dyDescent="0.2">
      <c r="E145" s="30" t="s">
        <v>43</v>
      </c>
    </row>
    <row r="146" spans="5:5" ht="15" hidden="1" x14ac:dyDescent="0.2">
      <c r="E146" s="30" t="s">
        <v>44</v>
      </c>
    </row>
    <row r="147" spans="5:5" ht="15" hidden="1" x14ac:dyDescent="0.2">
      <c r="E147" s="30" t="s">
        <v>45</v>
      </c>
    </row>
    <row r="148" spans="5:5" ht="15" hidden="1" x14ac:dyDescent="0.2">
      <c r="E148" s="32" t="s">
        <v>46</v>
      </c>
    </row>
    <row r="149" spans="5:5" ht="15" hidden="1" x14ac:dyDescent="0.2">
      <c r="E149" s="30" t="s">
        <v>47</v>
      </c>
    </row>
    <row r="150" spans="5:5" ht="15" hidden="1" x14ac:dyDescent="0.2">
      <c r="E150" s="30"/>
    </row>
  </sheetData>
  <sheetProtection algorithmName="SHA-512" hashValue="8rQmL7y3tPITKsmbhVTuJd2czARzLDG9psSkjLxPHgRzJ/YlwU9k973HDtkEk9kpf8/gfG5V96XR6Ll82B5rCw==" saltValue="ZbVguf7ZUipL33kLAgtB9Q==" spinCount="100000" sheet="1" selectLockedCells="1"/>
  <mergeCells count="67">
    <mergeCell ref="B127:C127"/>
    <mergeCell ref="B100:D100"/>
    <mergeCell ref="C101:D101"/>
    <mergeCell ref="B107:C107"/>
    <mergeCell ref="B108:D108"/>
    <mergeCell ref="C118:D118"/>
    <mergeCell ref="B93:D93"/>
    <mergeCell ref="B94:D94"/>
    <mergeCell ref="B91:D91"/>
    <mergeCell ref="B92:D92"/>
    <mergeCell ref="B99:D99"/>
    <mergeCell ref="B82:D82"/>
    <mergeCell ref="B83:D83"/>
    <mergeCell ref="B84:D84"/>
    <mergeCell ref="B85:D85"/>
    <mergeCell ref="B86:C86"/>
    <mergeCell ref="C76:D76"/>
    <mergeCell ref="C77:D77"/>
    <mergeCell ref="B52:D52"/>
    <mergeCell ref="B53:D53"/>
    <mergeCell ref="B61:D61"/>
    <mergeCell ref="B63:D63"/>
    <mergeCell ref="B64:D64"/>
    <mergeCell ref="B66:D66"/>
    <mergeCell ref="B67:D67"/>
    <mergeCell ref="B36:D36"/>
    <mergeCell ref="E33:E34"/>
    <mergeCell ref="D124:E124"/>
    <mergeCell ref="B35:C35"/>
    <mergeCell ref="B90:E90"/>
    <mergeCell ref="B78:D78"/>
    <mergeCell ref="B119:D119"/>
    <mergeCell ref="B112:E112"/>
    <mergeCell ref="B81:E81"/>
    <mergeCell ref="B98:E98"/>
    <mergeCell ref="B102:D102"/>
    <mergeCell ref="B74:E74"/>
    <mergeCell ref="B87:D87"/>
    <mergeCell ref="B60:D60"/>
    <mergeCell ref="C68:D68"/>
    <mergeCell ref="C75:D75"/>
    <mergeCell ref="B7:E7"/>
    <mergeCell ref="B12:E12"/>
    <mergeCell ref="B17:D17"/>
    <mergeCell ref="B20:E20"/>
    <mergeCell ref="B1:E1"/>
    <mergeCell ref="B3:E3"/>
    <mergeCell ref="C13:D13"/>
    <mergeCell ref="C15:D15"/>
    <mergeCell ref="C16:D16"/>
    <mergeCell ref="C14:E14"/>
    <mergeCell ref="C129:E129"/>
    <mergeCell ref="B95:D95"/>
    <mergeCell ref="B109:D109"/>
    <mergeCell ref="B48:E48"/>
    <mergeCell ref="B9:E9"/>
    <mergeCell ref="B69:D69"/>
    <mergeCell ref="B32:E32"/>
    <mergeCell ref="B28:E28"/>
    <mergeCell ref="B38:E38"/>
    <mergeCell ref="B51:E51"/>
    <mergeCell ref="B58:E58"/>
    <mergeCell ref="B47:D47"/>
    <mergeCell ref="B23:D23"/>
    <mergeCell ref="D26:E26"/>
    <mergeCell ref="B54:D54"/>
    <mergeCell ref="D127:E127"/>
  </mergeCells>
  <phoneticPr fontId="0" type="noConversion"/>
  <conditionalFormatting sqref="D40:D45">
    <cfRule type="cellIs" dxfId="3" priority="3" stopIfTrue="1" operator="greaterThan">
      <formula>100</formula>
    </cfRule>
  </conditionalFormatting>
  <conditionalFormatting sqref="E91">
    <cfRule type="cellIs" dxfId="2" priority="4" stopIfTrue="1" operator="lessThan">
      <formula>120</formula>
    </cfRule>
  </conditionalFormatting>
  <conditionalFormatting sqref="E115 E121">
    <cfRule type="cellIs" dxfId="1" priority="5" stopIfTrue="1" operator="greaterThan">
      <formula>$E$47*0.05</formula>
    </cfRule>
  </conditionalFormatting>
  <conditionalFormatting sqref="D127:E127">
    <cfRule type="cellIs" dxfId="0" priority="6" stopIfTrue="1" operator="lessThan">
      <formula>0</formula>
    </cfRule>
  </conditionalFormatting>
  <printOptions horizontalCentered="1"/>
  <pageMargins left="0" right="0.78740157480314965" top="0.78740157480314965" bottom="0.39370078740157483" header="0.19685039370078741" footer="0.19685039370078741"/>
  <pageSetup paperSize="9" scale="93" fitToHeight="0" orientation="portrait" horizontalDpi="1200" verticalDpi="1200" r:id="rId1"/>
  <headerFooter alignWithMargins="0">
    <oddHeader>&amp;L&amp;G&amp;C&amp;"Palatino Linotype,Negrita"&amp;12&amp;K0066FF                                                             REAJUSTE ECONÓMICO DEL PROYECTO</oddHeader>
    <oddFooter xml:space="preserve">&amp;RServicio Títulos Propios - epeconomicos@ugr.es - Tfno. 958249692   - &amp;P/&amp;N -  </oddFooter>
  </headerFooter>
  <rowBreaks count="2" manualBreakCount="2">
    <brk id="56" max="5" man="1"/>
    <brk id="110" max="5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5" name="Check Box 78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115</xdr:row>
                    <xdr:rowOff>38100</xdr:rowOff>
                  </from>
                  <to>
                    <xdr:col>3</xdr:col>
                    <xdr:colOff>742950</xdr:colOff>
                    <xdr:row>116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" name="Check Box 77">
              <controlPr locked="0" defaultSize="0" autoFill="0" autoLine="0" autoPict="0">
                <anchor moveWithCells="1">
                  <from>
                    <xdr:col>1</xdr:col>
                    <xdr:colOff>2886075</xdr:colOff>
                    <xdr:row>121</xdr:row>
                    <xdr:rowOff>47625</xdr:rowOff>
                  </from>
                  <to>
                    <xdr:col>3</xdr:col>
                    <xdr:colOff>9525</xdr:colOff>
                    <xdr:row>122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77</vt:i4>
      </vt:variant>
    </vt:vector>
  </HeadingPairs>
  <TitlesOfParts>
    <vt:vector size="78" baseType="lpstr">
      <vt:lpstr>Presupuesto</vt:lpstr>
      <vt:lpstr>AExtranjero</vt:lpstr>
      <vt:lpstr>ANacional</vt:lpstr>
      <vt:lpstr>AportOtros</vt:lpstr>
      <vt:lpstr>AportUniv</vt:lpstr>
      <vt:lpstr>Presupuesto!Área_de_extracción</vt:lpstr>
      <vt:lpstr>Presupuesto!Área_de_impresión</vt:lpstr>
      <vt:lpstr>AtencionSocial</vt:lpstr>
      <vt:lpstr>Avion</vt:lpstr>
      <vt:lpstr>Becarios</vt:lpstr>
      <vt:lpstr>Becas</vt:lpstr>
      <vt:lpstr>Bibliografia</vt:lpstr>
      <vt:lpstr>Coche</vt:lpstr>
      <vt:lpstr>Conferencia</vt:lpstr>
      <vt:lpstr>Coordinacion</vt:lpstr>
      <vt:lpstr>DesplazaPracticas</vt:lpstr>
      <vt:lpstr>Direccion</vt:lpstr>
      <vt:lpstr>Especial</vt:lpstr>
      <vt:lpstr>Estandar</vt:lpstr>
      <vt:lpstr>Evaluacion</vt:lpstr>
      <vt:lpstr>hConferencias</vt:lpstr>
      <vt:lpstr>hOtros</vt:lpstr>
      <vt:lpstr>hPracticas</vt:lpstr>
      <vt:lpstr>hProyectos</vt:lpstr>
      <vt:lpstr>hSeminarios</vt:lpstr>
      <vt:lpstr>hTeoria</vt:lpstr>
      <vt:lpstr>hTutorias</vt:lpstr>
      <vt:lpstr>Imprevistos</vt:lpstr>
      <vt:lpstr>Inventariable1</vt:lpstr>
      <vt:lpstr>Inventariable2</vt:lpstr>
      <vt:lpstr>Inventariable3</vt:lpstr>
      <vt:lpstr>Laboratorio</vt:lpstr>
      <vt:lpstr>MExtranjero</vt:lpstr>
      <vt:lpstr>MNacional</vt:lpstr>
      <vt:lpstr>nAlumnos</vt:lpstr>
      <vt:lpstr>nAlumnosPracticas</vt:lpstr>
      <vt:lpstr>ODesplazamiento</vt:lpstr>
      <vt:lpstr>ODocencia</vt:lpstr>
      <vt:lpstr>Oficina</vt:lpstr>
      <vt:lpstr>OFungible</vt:lpstr>
      <vt:lpstr>OPersonal</vt:lpstr>
      <vt:lpstr>OPublicidad</vt:lpstr>
      <vt:lpstr>OtrosOtros</vt:lpstr>
      <vt:lpstr>pAportOtros</vt:lpstr>
      <vt:lpstr>pAportUniv</vt:lpstr>
      <vt:lpstr>Pas</vt:lpstr>
      <vt:lpstr>pConferencias</vt:lpstr>
      <vt:lpstr>pInventariable1</vt:lpstr>
      <vt:lpstr>pInventariable2</vt:lpstr>
      <vt:lpstr>pInventariable3</vt:lpstr>
      <vt:lpstr>pODesplazamiento</vt:lpstr>
      <vt:lpstr>pOFungible</vt:lpstr>
      <vt:lpstr>pOPublicidad</vt:lpstr>
      <vt:lpstr>PorBecas</vt:lpstr>
      <vt:lpstr>pOtros</vt:lpstr>
      <vt:lpstr>pOtrosOtros</vt:lpstr>
      <vt:lpstr>pPracticas</vt:lpstr>
      <vt:lpstr>pProyectos</vt:lpstr>
      <vt:lpstr>Prensa</vt:lpstr>
      <vt:lpstr>pSeminarios</vt:lpstr>
      <vt:lpstr>pTeoria</vt:lpstr>
      <vt:lpstr>pTutorias</vt:lpstr>
      <vt:lpstr>Reprografia</vt:lpstr>
      <vt:lpstr>Seguro</vt:lpstr>
      <vt:lpstr>TCompensacion</vt:lpstr>
      <vt:lpstr>TDesplazamiento</vt:lpstr>
      <vt:lpstr>TDireccion</vt:lpstr>
      <vt:lpstr>TDocencia</vt:lpstr>
      <vt:lpstr>TFungible</vt:lpstr>
      <vt:lpstr>TGastos</vt:lpstr>
      <vt:lpstr>TInventariable</vt:lpstr>
      <vt:lpstr>Titulos</vt:lpstr>
      <vt:lpstr>TotalIngresos</vt:lpstr>
      <vt:lpstr>TOtros</vt:lpstr>
      <vt:lpstr>TPersonal</vt:lpstr>
      <vt:lpstr>TPracticas</vt:lpstr>
      <vt:lpstr>TPublicidad</vt:lpstr>
      <vt:lpstr>Traduccion</vt:lpstr>
    </vt:vector>
  </TitlesOfParts>
  <Company>Centro de Formación Continua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reajuste presupuesto</dc:title>
  <dc:creator>Subdirector IGC</dc:creator>
  <cp:lastModifiedBy>Juan Carlos Morillas Perez</cp:lastModifiedBy>
  <cp:lastPrinted>2022-05-04T10:58:38Z</cp:lastPrinted>
  <dcterms:created xsi:type="dcterms:W3CDTF">2002-03-05T18:21:45Z</dcterms:created>
  <dcterms:modified xsi:type="dcterms:W3CDTF">2023-07-04T09:55:15Z</dcterms:modified>
</cp:coreProperties>
</file>